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8695" yWindow="1995" windowWidth="20730" windowHeight="11760"/>
  </bookViews>
  <sheets>
    <sheet name="Significant variances" sheetId="2" r:id="rId1"/>
    <sheet name="Example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2" l="1"/>
  <c r="I62" i="3" l="1"/>
  <c r="I53" i="3"/>
  <c r="I44" i="3"/>
  <c r="I35" i="3"/>
  <c r="G79" i="3"/>
  <c r="G78" i="3"/>
  <c r="G77" i="3"/>
  <c r="G76" i="3"/>
  <c r="G75" i="3"/>
  <c r="G74" i="3"/>
  <c r="H74" i="3" s="1"/>
  <c r="G70" i="3"/>
  <c r="G69" i="3"/>
  <c r="G68" i="3"/>
  <c r="G67" i="3"/>
  <c r="G66" i="3"/>
  <c r="G65" i="3"/>
  <c r="G61" i="3"/>
  <c r="G60" i="3"/>
  <c r="G59" i="3"/>
  <c r="G58" i="3"/>
  <c r="G57" i="3"/>
  <c r="G56" i="3"/>
  <c r="H56" i="3" s="1"/>
  <c r="G52" i="3"/>
  <c r="G51" i="3"/>
  <c r="G50" i="3"/>
  <c r="G49" i="3"/>
  <c r="G48" i="3"/>
  <c r="G47" i="3"/>
  <c r="H47" i="3" s="1"/>
  <c r="G43" i="3"/>
  <c r="G42" i="3"/>
  <c r="G41" i="3"/>
  <c r="G40" i="3"/>
  <c r="G39" i="3"/>
  <c r="G38" i="3"/>
  <c r="H38" i="3" s="1"/>
  <c r="G34" i="3"/>
  <c r="G33" i="3"/>
  <c r="G32" i="3"/>
  <c r="G31" i="3"/>
  <c r="G30" i="3"/>
  <c r="G29" i="3"/>
  <c r="H29" i="3" s="1"/>
  <c r="G25" i="3"/>
  <c r="G24" i="3"/>
  <c r="G20" i="3"/>
  <c r="H20" i="3" s="1"/>
  <c r="G49" i="2"/>
  <c r="G50" i="2"/>
  <c r="G51" i="2"/>
  <c r="G67" i="2"/>
  <c r="G68" i="2"/>
  <c r="G69" i="2"/>
  <c r="G76" i="2"/>
  <c r="G77" i="2"/>
  <c r="G40" i="2"/>
  <c r="G41" i="2"/>
  <c r="G42" i="2"/>
  <c r="G34" i="2"/>
  <c r="G33" i="2"/>
  <c r="G32" i="2"/>
  <c r="G31" i="2"/>
  <c r="G30" i="2"/>
  <c r="G22" i="2"/>
  <c r="G23" i="2"/>
  <c r="G24" i="2"/>
  <c r="G79" i="2"/>
  <c r="G78" i="2"/>
  <c r="G75" i="2"/>
  <c r="G74" i="2"/>
  <c r="H74" i="2" s="1"/>
  <c r="G70" i="2"/>
  <c r="G66" i="2"/>
  <c r="G65" i="2"/>
  <c r="G71" i="2" s="1"/>
  <c r="G56" i="2"/>
  <c r="G62" i="2" s="1"/>
  <c r="G52" i="2"/>
  <c r="G48" i="2"/>
  <c r="G47" i="2"/>
  <c r="G53" i="2" s="1"/>
  <c r="G43" i="2"/>
  <c r="G39" i="2"/>
  <c r="G38" i="2"/>
  <c r="G29" i="2"/>
  <c r="G25" i="2"/>
  <c r="G20" i="2"/>
  <c r="H20" i="2" s="1"/>
  <c r="G80" i="2" l="1"/>
  <c r="H80" i="2" s="1"/>
  <c r="I80" i="2" s="1"/>
  <c r="G44" i="2"/>
  <c r="H44" i="2" s="1"/>
  <c r="I44" i="2" s="1"/>
  <c r="G80" i="3"/>
  <c r="H80" i="3" s="1"/>
  <c r="I80" i="3" s="1"/>
  <c r="G71" i="3"/>
  <c r="H71" i="3" s="1"/>
  <c r="I71" i="3" s="1"/>
  <c r="G62" i="3"/>
  <c r="H62" i="3" s="1"/>
  <c r="G53" i="3"/>
  <c r="H53" i="3" s="1"/>
  <c r="G44" i="3"/>
  <c r="H44" i="3" s="1"/>
  <c r="G26" i="3"/>
  <c r="H26" i="3" s="1"/>
  <c r="I26" i="3" s="1"/>
  <c r="H65" i="3"/>
  <c r="G35" i="3"/>
  <c r="H35" i="3" s="1"/>
  <c r="H62" i="2"/>
  <c r="I62" i="2" s="1"/>
  <c r="H71" i="2"/>
  <c r="I71" i="2" s="1"/>
  <c r="G26" i="2"/>
  <c r="H26" i="2" s="1"/>
  <c r="I26" i="2" s="1"/>
  <c r="G35" i="2"/>
  <c r="H35" i="2" s="1"/>
  <c r="I35" i="2" s="1"/>
  <c r="H65" i="2"/>
  <c r="H53" i="2"/>
  <c r="I53" i="2" s="1"/>
  <c r="H56" i="2"/>
  <c r="H47" i="2"/>
  <c r="H38" i="2"/>
  <c r="H29" i="2"/>
</calcChain>
</file>

<file path=xl/sharedStrings.xml><?xml version="1.0" encoding="utf-8"?>
<sst xmlns="http://schemas.openxmlformats.org/spreadsheetml/2006/main" count="81" uniqueCount="53">
  <si>
    <t>Item</t>
  </si>
  <si>
    <t>Difference</t>
  </si>
  <si>
    <t>Box 2: Precept or Rates and levies</t>
  </si>
  <si>
    <t>Box 3: Total other receipts</t>
  </si>
  <si>
    <t>Box 4: Staff costs</t>
  </si>
  <si>
    <t>Box 5: Loan interest/capital repayments</t>
  </si>
  <si>
    <t>Box 6: Other payments</t>
  </si>
  <si>
    <t>Box 9: Fixed assets plus long-term investments</t>
  </si>
  <si>
    <t>Box 10: Total borrowings</t>
  </si>
  <si>
    <t>%</t>
  </si>
  <si>
    <t>1. Enter figures per the AGAR in the cells highlighted in light blue. This will automatically calculate a percentage change between years.</t>
  </si>
  <si>
    <t>Box 2: Precept or Rates and levies (adjusted)</t>
  </si>
  <si>
    <t>Additional comments / explanations</t>
  </si>
  <si>
    <t>Box 3: Total other receipts (adjusted)</t>
  </si>
  <si>
    <t>Box 4: Staff costs (adjusted)</t>
  </si>
  <si>
    <t>Box 6: Other payments (adjusted)</t>
  </si>
  <si>
    <t>Box 9: Fixed assets plus long-term investments (adjusted)</t>
  </si>
  <si>
    <t>Box 10: Total borrowings (adjusted)</t>
  </si>
  <si>
    <t>Box 5: Loan interest/capital repayments (adjusted)</t>
  </si>
  <si>
    <t>2. If the variance is within 15%, no explanation is required. However, if it is outside this threshold, the percentage difference will highlight in yellow and an explanation is required.</t>
  </si>
  <si>
    <t>4. Once a sufficient explanation has been given to bring the percentage within 15% between years, the percentage difference cell will highlight as 'green' in the 'adjusted' line.</t>
  </si>
  <si>
    <t>Instructions for completing this template:</t>
  </si>
  <si>
    <t>Please note that for fixed assets, regardless of the percentage change in the figure, an explanation is required for the movement.</t>
  </si>
  <si>
    <t>Statement of Variances - Year ended 31 March 2025</t>
  </si>
  <si>
    <t>2024-25</t>
  </si>
  <si>
    <t>2023-24</t>
  </si>
  <si>
    <r>
      <t xml:space="preserve">3. Explanations should be entered in each section, quantified to show the figures for </t>
    </r>
    <r>
      <rPr>
        <u/>
        <sz val="11"/>
        <color rgb="FF464B4B"/>
        <rFont val="Arial"/>
        <family val="2"/>
      </rPr>
      <t>each</t>
    </r>
    <r>
      <rPr>
        <sz val="11"/>
        <color rgb="FF464B4B"/>
        <rFont val="Arial"/>
        <family val="2"/>
      </rPr>
      <t xml:space="preserve"> year. This will automatically calculate the remaining difference and the percentage unexplained.</t>
    </r>
  </si>
  <si>
    <t>Forvis Mazars 2025 all rights reserved</t>
  </si>
  <si>
    <t>Community Infrastructure Levy</t>
  </si>
  <si>
    <t>Grants</t>
  </si>
  <si>
    <t>Website charges</t>
  </si>
  <si>
    <t>New play equipment</t>
  </si>
  <si>
    <t>Election expenses</t>
  </si>
  <si>
    <t>Grounds maintenance</t>
  </si>
  <si>
    <t>Disposal of wooden picnic table</t>
  </si>
  <si>
    <t>Recycled plastic picnic table</t>
  </si>
  <si>
    <t>Precept raised to achieve balanced budget for increased costs and future spending</t>
  </si>
  <si>
    <t>No playground refurbishment this year</t>
  </si>
  <si>
    <t>Less expenditure on commemorative events</t>
  </si>
  <si>
    <t>Less expenditure on Internal Audit</t>
  </si>
  <si>
    <t>More expenditure on defibrillator maintenance</t>
  </si>
  <si>
    <t>VAT Reclaim</t>
  </si>
  <si>
    <t>Less expenditure and shorter period of claim</t>
  </si>
  <si>
    <t>Deposit account interest</t>
  </si>
  <si>
    <t>Coronation celebrations sponsors</t>
  </si>
  <si>
    <t>No sponsorship in 24-25</t>
  </si>
  <si>
    <t>Less interest payable by Santander Bank</t>
  </si>
  <si>
    <t>Playground maintenance</t>
  </si>
  <si>
    <t>Coronation celebration in 2023, D-Day 80 in 2024</t>
  </si>
  <si>
    <t>Internal Audit</t>
  </si>
  <si>
    <t>Defibrillator Maintenance</t>
  </si>
  <si>
    <t>Insurance premium</t>
  </si>
  <si>
    <t>Higher insurance premium on renewal (no claims)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</si>
</sst>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14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rgb="FF0072CE"/>
      <name val="Arial"/>
      <family val="2"/>
    </font>
    <font>
      <b/>
      <sz val="11"/>
      <color rgb="FF464B4B"/>
      <name val="Arial"/>
      <family val="2"/>
    </font>
    <font>
      <sz val="11"/>
      <color rgb="FF464B4B"/>
      <name val="Arial"/>
      <family val="2"/>
    </font>
    <font>
      <sz val="8"/>
      <color rgb="FF464B4B"/>
      <name val="Arial"/>
      <family val="2"/>
    </font>
    <font>
      <u/>
      <sz val="11"/>
      <color rgb="FF464B4B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4AA7B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</cellStyleXfs>
  <cellXfs count="43">
    <xf numFmtId="0" fontId="0" fillId="0" borderId="0" xfId="0"/>
    <xf numFmtId="0" fontId="6" fillId="2" borderId="0" xfId="3" applyFill="1"/>
    <xf numFmtId="0" fontId="6" fillId="3" borderId="0" xfId="3" applyFill="1"/>
    <xf numFmtId="0" fontId="6" fillId="2" borderId="7" xfId="3" applyFill="1" applyBorder="1"/>
    <xf numFmtId="0" fontId="7" fillId="2" borderId="0" xfId="3" applyFont="1" applyFill="1"/>
    <xf numFmtId="0" fontId="5" fillId="2" borderId="0" xfId="0" applyFont="1" applyFill="1"/>
    <xf numFmtId="0" fontId="1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10" fillId="0" borderId="0" xfId="0" applyFont="1"/>
    <xf numFmtId="0" fontId="11" fillId="2" borderId="0" xfId="3" applyFont="1" applyFill="1"/>
    <xf numFmtId="0" fontId="11" fillId="3" borderId="0" xfId="3" applyFont="1" applyFill="1"/>
    <xf numFmtId="43" fontId="10" fillId="0" borderId="2" xfId="1" applyFont="1" applyBorder="1"/>
    <xf numFmtId="43" fontId="10" fillId="0" borderId="2" xfId="1" applyFont="1" applyFill="1" applyBorder="1"/>
    <xf numFmtId="43" fontId="9" fillId="0" borderId="1" xfId="1" applyFont="1" applyBorder="1"/>
    <xf numFmtId="43" fontId="10" fillId="0" borderId="1" xfId="1" applyFont="1" applyFill="1" applyBorder="1"/>
    <xf numFmtId="43" fontId="9" fillId="0" borderId="3" xfId="1" applyFont="1" applyBorder="1"/>
    <xf numFmtId="43" fontId="10" fillId="0" borderId="3" xfId="1" applyFont="1" applyFill="1" applyBorder="1"/>
    <xf numFmtId="2" fontId="9" fillId="0" borderId="4" xfId="0" applyNumberFormat="1" applyFont="1" applyBorder="1"/>
    <xf numFmtId="43" fontId="9" fillId="0" borderId="5" xfId="1" applyFont="1" applyFill="1" applyBorder="1"/>
    <xf numFmtId="164" fontId="9" fillId="0" borderId="5" xfId="2" applyNumberFormat="1" applyFont="1" applyFill="1" applyBorder="1"/>
    <xf numFmtId="43" fontId="10" fillId="0" borderId="1" xfId="1" applyFont="1" applyBorder="1"/>
    <xf numFmtId="2" fontId="9" fillId="7" borderId="9" xfId="0" applyNumberFormat="1" applyFont="1" applyFill="1" applyBorder="1"/>
    <xf numFmtId="43" fontId="9" fillId="5" borderId="8" xfId="1" applyFont="1" applyFill="1" applyBorder="1"/>
    <xf numFmtId="43" fontId="9" fillId="0" borderId="8" xfId="1" applyFont="1" applyFill="1" applyBorder="1"/>
    <xf numFmtId="164" fontId="9" fillId="0" borderId="8" xfId="2" applyNumberFormat="1" applyFont="1" applyFill="1" applyBorder="1"/>
    <xf numFmtId="2" fontId="9" fillId="7" borderId="10" xfId="0" applyNumberFormat="1" applyFont="1" applyFill="1" applyBorder="1"/>
    <xf numFmtId="2" fontId="10" fillId="0" borderId="11" xfId="0" applyNumberFormat="1" applyFont="1" applyBorder="1"/>
    <xf numFmtId="2" fontId="10" fillId="0" borderId="12" xfId="0" applyNumberFormat="1" applyFont="1" applyBorder="1"/>
    <xf numFmtId="2" fontId="10" fillId="0" borderId="13" xfId="0" applyNumberFormat="1" applyFont="1" applyBorder="1"/>
    <xf numFmtId="2" fontId="10" fillId="0" borderId="14" xfId="0" applyNumberFormat="1" applyFont="1" applyBorder="1"/>
    <xf numFmtId="0" fontId="4" fillId="6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2" fontId="9" fillId="4" borderId="10" xfId="0" applyNumberFormat="1" applyFont="1" applyFill="1" applyBorder="1"/>
    <xf numFmtId="2" fontId="10" fillId="0" borderId="15" xfId="0" applyNumberFormat="1" applyFont="1" applyBorder="1"/>
    <xf numFmtId="2" fontId="10" fillId="0" borderId="16" xfId="0" applyNumberFormat="1" applyFont="1" applyBorder="1"/>
    <xf numFmtId="43" fontId="9" fillId="0" borderId="6" xfId="1" applyFont="1" applyFill="1" applyBorder="1"/>
    <xf numFmtId="0" fontId="13" fillId="2" borderId="0" xfId="0" applyFont="1" applyFill="1"/>
    <xf numFmtId="43" fontId="10" fillId="0" borderId="3" xfId="1" applyFont="1" applyBorder="1"/>
    <xf numFmtId="0" fontId="6" fillId="2" borderId="0" xfId="3" applyFill="1" applyAlignment="1">
      <alignment horizontal="center"/>
    </xf>
    <xf numFmtId="0" fontId="6" fillId="0" borderId="0" xfId="3" applyAlignment="1">
      <alignment horizontal="center"/>
    </xf>
    <xf numFmtId="0" fontId="9" fillId="2" borderId="0" xfId="0" applyFont="1" applyFill="1"/>
    <xf numFmtId="0" fontId="9" fillId="0" borderId="0" xfId="0" applyFont="1"/>
  </cellXfs>
  <cellStyles count="4">
    <cellStyle name="Comma" xfId="1" builtinId="3"/>
    <cellStyle name="Normal" xfId="0" builtinId="0"/>
    <cellStyle name="Normal 2" xfId="3"/>
    <cellStyle name="Percent" xfId="2" builtinId="5"/>
  </cellStyles>
  <dxfs count="8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4AA7B7"/>
      <color rgb="FF464B4B"/>
      <color rgb="FF0072CE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3305735</xdr:colOff>
      <xdr:row>1</xdr:row>
      <xdr:rowOff>4067</xdr:rowOff>
    </xdr:from>
    <xdr:to>
      <xdr:col>8</xdr:col>
      <xdr:colOff>4709893</xdr:colOff>
      <xdr:row>6</xdr:row>
      <xdr:rowOff>68596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79372E5-2AEB-4DC2-99AB-0D535852E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13676" y="149743"/>
          <a:ext cx="1404158" cy="792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3305735</xdr:colOff>
      <xdr:row>1</xdr:row>
      <xdr:rowOff>4067</xdr:rowOff>
    </xdr:from>
    <xdr:to>
      <xdr:col>8</xdr:col>
      <xdr:colOff>4709893</xdr:colOff>
      <xdr:row>6</xdr:row>
      <xdr:rowOff>68596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44D5674-102F-4E4C-AB24-C59A12233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03075" y="133607"/>
          <a:ext cx="1404158" cy="712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2:J88"/>
  <sheetViews>
    <sheetView showGridLines="0" tabSelected="1" zoomScale="70" zoomScaleNormal="70" workbookViewId="0">
      <pane xSplit="1" ySplit="19" topLeftCell="B20" activePane="bottomRight" state="frozen"/>
      <selection pane="topRight" activeCell="B1" sqref="B1"/>
      <selection pane="bottomLeft" activeCell="A20" sqref="A20"/>
      <selection pane="bottomRight" activeCell="C3" sqref="C3"/>
    </sheetView>
  </sheetViews>
  <sheetFormatPr defaultColWidth="4.140625" defaultRowHeight="11.25" x14ac:dyDescent="0.2"/>
  <cols>
    <col min="1" max="3" width="4.140625" style="2"/>
    <col min="4" max="4" width="56.85546875" style="2" customWidth="1"/>
    <col min="5" max="5" width="15.42578125" style="2" customWidth="1"/>
    <col min="6" max="6" width="16.7109375" style="2" customWidth="1"/>
    <col min="7" max="7" width="16.42578125" style="2" customWidth="1"/>
    <col min="8" max="8" width="16.28515625" style="2" customWidth="1"/>
    <col min="9" max="9" width="76.28515625" style="2" customWidth="1"/>
    <col min="10" max="10" width="12.42578125" style="2" customWidth="1"/>
    <col min="11" max="16384" width="4.140625" style="2"/>
  </cols>
  <sheetData>
    <row r="2" spans="2:10" x14ac:dyDescent="0.2">
      <c r="B2" s="1"/>
      <c r="C2" s="1"/>
      <c r="D2" s="1"/>
      <c r="E2" s="1"/>
      <c r="F2" s="1"/>
      <c r="G2" s="1"/>
      <c r="H2" s="1"/>
      <c r="I2" s="1"/>
      <c r="J2" s="1"/>
    </row>
    <row r="3" spans="2:10" x14ac:dyDescent="0.2">
      <c r="B3" s="1"/>
      <c r="C3" s="1"/>
      <c r="D3" s="1"/>
      <c r="E3" s="1"/>
      <c r="F3" s="1"/>
      <c r="G3" s="1"/>
      <c r="H3" s="1"/>
      <c r="I3" s="1"/>
      <c r="J3" s="1"/>
    </row>
    <row r="4" spans="2:10" x14ac:dyDescent="0.2">
      <c r="B4" s="1"/>
      <c r="C4" s="1"/>
      <c r="D4" s="1"/>
      <c r="E4" s="1"/>
      <c r="F4" s="1"/>
      <c r="G4" s="1"/>
      <c r="H4" s="1"/>
      <c r="I4" s="1"/>
      <c r="J4" s="1"/>
    </row>
    <row r="5" spans="2:10" x14ac:dyDescent="0.2">
      <c r="B5" s="1"/>
      <c r="C5" s="1"/>
      <c r="D5" s="1"/>
      <c r="E5" s="1"/>
      <c r="F5" s="1"/>
      <c r="G5" s="1"/>
      <c r="H5" s="1"/>
      <c r="I5" s="1"/>
      <c r="J5" s="1"/>
    </row>
    <row r="6" spans="2:10" x14ac:dyDescent="0.2">
      <c r="B6" s="1"/>
      <c r="C6" s="1"/>
      <c r="D6" s="1"/>
      <c r="E6" s="1"/>
      <c r="F6" s="1"/>
      <c r="G6" s="1"/>
      <c r="H6" s="1"/>
      <c r="I6" s="1"/>
      <c r="J6" s="1"/>
    </row>
    <row r="7" spans="2:10" x14ac:dyDescent="0.2">
      <c r="B7" s="1"/>
      <c r="C7" s="1"/>
      <c r="D7" s="1"/>
      <c r="E7" s="1"/>
      <c r="F7" s="1"/>
      <c r="G7" s="1"/>
      <c r="H7" s="1"/>
      <c r="I7" s="1"/>
      <c r="J7" s="1"/>
    </row>
    <row r="8" spans="2:10" x14ac:dyDescent="0.2">
      <c r="B8" s="1"/>
      <c r="C8" s="3"/>
      <c r="D8" s="3"/>
      <c r="E8" s="3"/>
      <c r="F8" s="3"/>
      <c r="G8" s="3"/>
      <c r="H8" s="3"/>
      <c r="I8" s="3"/>
      <c r="J8" s="3"/>
    </row>
    <row r="9" spans="2:10" ht="18" x14ac:dyDescent="0.25">
      <c r="B9" s="1"/>
      <c r="C9" s="1"/>
      <c r="D9" s="7" t="s">
        <v>23</v>
      </c>
      <c r="E9" s="6"/>
      <c r="F9" s="6"/>
      <c r="G9" s="1"/>
      <c r="H9" s="1"/>
      <c r="I9" s="1"/>
      <c r="J9" s="1"/>
    </row>
    <row r="10" spans="2:10" ht="15" x14ac:dyDescent="0.25">
      <c r="B10" s="1"/>
      <c r="C10" s="1"/>
      <c r="D10" s="5"/>
      <c r="E10" s="6"/>
      <c r="F10" s="6"/>
      <c r="G10" s="1"/>
      <c r="H10" s="1"/>
      <c r="I10" s="1"/>
      <c r="J10" s="1"/>
    </row>
    <row r="11" spans="2:10" ht="15" x14ac:dyDescent="0.25">
      <c r="B11" s="1"/>
      <c r="C11" s="1"/>
      <c r="D11" s="41" t="s">
        <v>21</v>
      </c>
      <c r="E11" s="42"/>
      <c r="F11" s="42"/>
      <c r="G11" s="1"/>
      <c r="H11" s="1"/>
      <c r="I11" s="1"/>
      <c r="J11" s="1"/>
    </row>
    <row r="12" spans="2:10" ht="14.25" x14ac:dyDescent="0.2">
      <c r="B12" s="1"/>
      <c r="C12" s="1"/>
      <c r="D12" s="8" t="s">
        <v>10</v>
      </c>
      <c r="E12" s="9"/>
      <c r="F12" s="9"/>
      <c r="G12" s="1"/>
      <c r="H12" s="1"/>
      <c r="I12" s="1"/>
      <c r="J12" s="1"/>
    </row>
    <row r="13" spans="2:10" ht="14.25" x14ac:dyDescent="0.2">
      <c r="B13" s="1"/>
      <c r="C13" s="1"/>
      <c r="D13" s="8" t="s">
        <v>19</v>
      </c>
      <c r="E13" s="9"/>
      <c r="F13" s="9"/>
      <c r="G13" s="1"/>
      <c r="H13" s="1"/>
      <c r="I13" s="1"/>
      <c r="J13" s="1"/>
    </row>
    <row r="14" spans="2:10" ht="14.25" x14ac:dyDescent="0.2">
      <c r="B14" s="1"/>
      <c r="C14" s="1"/>
      <c r="D14" s="8" t="s">
        <v>26</v>
      </c>
      <c r="E14" s="9"/>
      <c r="F14" s="9"/>
      <c r="G14" s="1"/>
      <c r="H14" s="1"/>
      <c r="I14" s="1"/>
      <c r="J14" s="1"/>
    </row>
    <row r="15" spans="2:10" ht="14.25" x14ac:dyDescent="0.2">
      <c r="B15" s="1"/>
      <c r="C15" s="1"/>
      <c r="D15" s="8" t="s">
        <v>20</v>
      </c>
      <c r="E15" s="9"/>
      <c r="F15" s="9"/>
      <c r="G15" s="1"/>
      <c r="H15" s="1"/>
      <c r="I15" s="1"/>
      <c r="J15" s="1"/>
    </row>
    <row r="16" spans="2:10" ht="15" x14ac:dyDescent="0.25">
      <c r="B16" s="1"/>
      <c r="C16" s="1"/>
      <c r="D16" s="37" t="s">
        <v>22</v>
      </c>
      <c r="E16" s="9"/>
      <c r="F16" s="9"/>
      <c r="G16" s="1"/>
      <c r="H16" s="1"/>
      <c r="I16" s="1"/>
      <c r="J16" s="1"/>
    </row>
    <row r="17" spans="2:10" x14ac:dyDescent="0.2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4"/>
      <c r="E18" s="1"/>
      <c r="F18" s="1"/>
      <c r="G18" s="1"/>
      <c r="H18" s="1"/>
      <c r="I18" s="1"/>
      <c r="J18" s="1"/>
    </row>
    <row r="19" spans="2:10" s="11" customFormat="1" ht="15.75" thickBot="1" x14ac:dyDescent="0.25">
      <c r="B19" s="10"/>
      <c r="C19" s="10"/>
      <c r="D19" s="31" t="s">
        <v>0</v>
      </c>
      <c r="E19" s="32" t="s">
        <v>25</v>
      </c>
      <c r="F19" s="32" t="s">
        <v>24</v>
      </c>
      <c r="G19" s="32" t="s">
        <v>1</v>
      </c>
      <c r="H19" s="32" t="s">
        <v>9</v>
      </c>
      <c r="I19" s="31" t="s">
        <v>12</v>
      </c>
      <c r="J19" s="10"/>
    </row>
    <row r="20" spans="2:10" s="11" customFormat="1" ht="15" x14ac:dyDescent="0.25">
      <c r="B20" s="10"/>
      <c r="C20" s="10"/>
      <c r="D20" s="22" t="s">
        <v>2</v>
      </c>
      <c r="E20" s="23">
        <v>5236</v>
      </c>
      <c r="F20" s="23">
        <v>6115</v>
      </c>
      <c r="G20" s="24">
        <f>F20-E20</f>
        <v>879</v>
      </c>
      <c r="H20" s="25">
        <f>G20/E20</f>
        <v>0.16787624140565316</v>
      </c>
      <c r="I20" s="33"/>
      <c r="J20" s="10"/>
    </row>
    <row r="21" spans="2:10" s="11" customFormat="1" ht="14.25" x14ac:dyDescent="0.2">
      <c r="B21" s="10"/>
      <c r="C21" s="10"/>
      <c r="D21" s="34"/>
      <c r="E21" s="12"/>
      <c r="F21" s="12"/>
      <c r="G21" s="13">
        <v>879</v>
      </c>
      <c r="H21" s="13"/>
      <c r="I21" s="35" t="s">
        <v>36</v>
      </c>
      <c r="J21" s="10"/>
    </row>
    <row r="22" spans="2:10" s="11" customFormat="1" ht="14.25" x14ac:dyDescent="0.2">
      <c r="B22" s="10"/>
      <c r="C22" s="10"/>
      <c r="D22" s="34"/>
      <c r="E22" s="12"/>
      <c r="F22" s="12"/>
      <c r="G22" s="13">
        <f t="shared" ref="G22:G24" si="0">F22-E22</f>
        <v>0</v>
      </c>
      <c r="H22" s="13"/>
      <c r="I22" s="35"/>
      <c r="J22" s="10"/>
    </row>
    <row r="23" spans="2:10" s="11" customFormat="1" ht="14.25" x14ac:dyDescent="0.2">
      <c r="B23" s="10"/>
      <c r="C23" s="10"/>
      <c r="D23" s="34"/>
      <c r="E23" s="12"/>
      <c r="F23" s="12"/>
      <c r="G23" s="13">
        <f t="shared" si="0"/>
        <v>0</v>
      </c>
      <c r="H23" s="13"/>
      <c r="I23" s="35"/>
      <c r="J23" s="10"/>
    </row>
    <row r="24" spans="2:10" s="11" customFormat="1" ht="15" x14ac:dyDescent="0.25">
      <c r="B24" s="10"/>
      <c r="C24" s="10"/>
      <c r="D24" s="27"/>
      <c r="E24" s="14"/>
      <c r="F24" s="14"/>
      <c r="G24" s="13">
        <f t="shared" si="0"/>
        <v>0</v>
      </c>
      <c r="H24" s="15"/>
      <c r="I24" s="28"/>
      <c r="J24" s="10"/>
    </row>
    <row r="25" spans="2:10" s="11" customFormat="1" ht="15.75" thickBot="1" x14ac:dyDescent="0.3">
      <c r="B25" s="10"/>
      <c r="C25" s="10"/>
      <c r="D25" s="29"/>
      <c r="E25" s="16"/>
      <c r="F25" s="16"/>
      <c r="G25" s="17">
        <f t="shared" ref="G25" si="1">E25-F25</f>
        <v>0</v>
      </c>
      <c r="H25" s="17"/>
      <c r="I25" s="30"/>
      <c r="J25" s="10"/>
    </row>
    <row r="26" spans="2:10" s="11" customFormat="1" ht="15.75" thickBot="1" x14ac:dyDescent="0.3">
      <c r="B26" s="10"/>
      <c r="C26" s="10"/>
      <c r="D26" s="18" t="s">
        <v>11</v>
      </c>
      <c r="E26" s="19"/>
      <c r="F26" s="19"/>
      <c r="G26" s="19">
        <f>G20-SUM(G21:G25)</f>
        <v>0</v>
      </c>
      <c r="H26" s="20">
        <f>IF(G26=0,0,G26/E20)</f>
        <v>0</v>
      </c>
      <c r="I26" s="36" t="str">
        <f>IF(OR(H26&gt;0.15,H26&lt;-0.15),"Further explanation needed","No further explanation needed")</f>
        <v>No further explanation needed</v>
      </c>
      <c r="J26" s="10"/>
    </row>
    <row r="27" spans="2:10" s="11" customFormat="1" x14ac:dyDescent="0.2">
      <c r="B27" s="10"/>
      <c r="C27" s="10"/>
      <c r="D27" s="10"/>
      <c r="E27" s="10"/>
      <c r="F27" s="10"/>
      <c r="G27" s="10"/>
      <c r="H27" s="10"/>
      <c r="I27" s="10"/>
      <c r="J27" s="10"/>
    </row>
    <row r="28" spans="2:10" s="11" customFormat="1" ht="12" thickBot="1" x14ac:dyDescent="0.25">
      <c r="B28" s="10"/>
      <c r="C28" s="10"/>
      <c r="D28" s="10"/>
      <c r="E28" s="10"/>
      <c r="F28" s="10"/>
      <c r="G28" s="10"/>
      <c r="H28" s="10"/>
      <c r="I28" s="10"/>
      <c r="J28" s="10"/>
    </row>
    <row r="29" spans="2:10" s="11" customFormat="1" ht="15" x14ac:dyDescent="0.25">
      <c r="B29" s="10"/>
      <c r="C29" s="10"/>
      <c r="D29" s="22" t="s">
        <v>3</v>
      </c>
      <c r="E29" s="23">
        <v>1948</v>
      </c>
      <c r="F29" s="23">
        <v>896</v>
      </c>
      <c r="G29" s="24">
        <f>F29-E29</f>
        <v>-1052</v>
      </c>
      <c r="H29" s="25">
        <f>G29/E29</f>
        <v>-0.54004106776180694</v>
      </c>
      <c r="I29" s="26"/>
      <c r="J29" s="10"/>
    </row>
    <row r="30" spans="2:10" s="11" customFormat="1" ht="14.25" x14ac:dyDescent="0.2">
      <c r="B30" s="10"/>
      <c r="C30" s="10"/>
      <c r="D30" s="27" t="s">
        <v>41</v>
      </c>
      <c r="E30" s="21">
        <v>1067.03</v>
      </c>
      <c r="F30" s="21">
        <v>306.14</v>
      </c>
      <c r="G30" s="13">
        <f t="shared" ref="G30:G34" si="2">F30-E30</f>
        <v>-760.89</v>
      </c>
      <c r="H30" s="15"/>
      <c r="I30" s="28" t="s">
        <v>42</v>
      </c>
      <c r="J30" s="10"/>
    </row>
    <row r="31" spans="2:10" s="11" customFormat="1" ht="14.25" x14ac:dyDescent="0.2">
      <c r="B31" s="10"/>
      <c r="C31" s="10"/>
      <c r="D31" s="27" t="s">
        <v>43</v>
      </c>
      <c r="E31" s="21">
        <v>3.1</v>
      </c>
      <c r="F31" s="21">
        <v>9.6</v>
      </c>
      <c r="G31" s="13">
        <f t="shared" si="2"/>
        <v>6.5</v>
      </c>
      <c r="H31" s="15"/>
      <c r="I31" s="28" t="s">
        <v>46</v>
      </c>
      <c r="J31" s="10"/>
    </row>
    <row r="32" spans="2:10" s="11" customFormat="1" ht="14.25" x14ac:dyDescent="0.2">
      <c r="B32" s="10"/>
      <c r="C32" s="10"/>
      <c r="D32" s="27" t="s">
        <v>44</v>
      </c>
      <c r="E32" s="21">
        <v>300</v>
      </c>
      <c r="F32" s="21">
        <v>0</v>
      </c>
      <c r="G32" s="13">
        <f t="shared" si="2"/>
        <v>-300</v>
      </c>
      <c r="H32" s="15"/>
      <c r="I32" s="28" t="s">
        <v>45</v>
      </c>
      <c r="J32" s="10"/>
    </row>
    <row r="33" spans="2:10" s="11" customFormat="1" ht="14.25" x14ac:dyDescent="0.2">
      <c r="B33" s="10"/>
      <c r="C33" s="10"/>
      <c r="D33" s="27"/>
      <c r="E33" s="21"/>
      <c r="F33" s="21"/>
      <c r="G33" s="13">
        <f t="shared" si="2"/>
        <v>0</v>
      </c>
      <c r="H33" s="15"/>
      <c r="I33" s="28"/>
      <c r="J33" s="10"/>
    </row>
    <row r="34" spans="2:10" s="11" customFormat="1" ht="15.75" thickBot="1" x14ac:dyDescent="0.3">
      <c r="B34" s="10"/>
      <c r="C34" s="10"/>
      <c r="D34" s="29"/>
      <c r="E34" s="16"/>
      <c r="F34" s="16"/>
      <c r="G34" s="13">
        <f t="shared" si="2"/>
        <v>0</v>
      </c>
      <c r="H34" s="17"/>
      <c r="I34" s="30"/>
      <c r="J34" s="10"/>
    </row>
    <row r="35" spans="2:10" s="11" customFormat="1" ht="15.75" thickBot="1" x14ac:dyDescent="0.3">
      <c r="B35" s="10"/>
      <c r="C35" s="10"/>
      <c r="D35" s="18" t="s">
        <v>13</v>
      </c>
      <c r="E35" s="19"/>
      <c r="F35" s="19"/>
      <c r="G35" s="19">
        <f>G29-SUM(G30:G34)</f>
        <v>2.3899999999998727</v>
      </c>
      <c r="H35" s="20">
        <f>IF(G35=0,0,G35/E29)</f>
        <v>1.2268993839835076E-3</v>
      </c>
      <c r="I35" s="36" t="str">
        <f>IF(OR(H35&gt;0.15,H35&lt;-0.15),"Further explanation needed","No further explanation needed")</f>
        <v>No further explanation needed</v>
      </c>
      <c r="J35" s="10"/>
    </row>
    <row r="36" spans="2:10" s="11" customFormat="1" x14ac:dyDescent="0.2">
      <c r="B36" s="10"/>
      <c r="C36" s="10"/>
      <c r="D36" s="10"/>
      <c r="E36" s="10"/>
      <c r="F36" s="10"/>
      <c r="G36" s="10"/>
      <c r="H36" s="10"/>
      <c r="I36" s="10"/>
      <c r="J36" s="10"/>
    </row>
    <row r="37" spans="2:10" s="11" customFormat="1" ht="12" thickBot="1" x14ac:dyDescent="0.25">
      <c r="B37" s="10"/>
      <c r="C37" s="10"/>
      <c r="D37" s="10"/>
      <c r="E37" s="10"/>
      <c r="F37" s="10"/>
      <c r="G37" s="10"/>
      <c r="H37" s="10"/>
      <c r="I37" s="10"/>
      <c r="J37" s="10"/>
    </row>
    <row r="38" spans="2:10" s="11" customFormat="1" ht="15" x14ac:dyDescent="0.25">
      <c r="B38" s="10"/>
      <c r="C38" s="10"/>
      <c r="D38" s="22" t="s">
        <v>4</v>
      </c>
      <c r="E38" s="23">
        <v>1955</v>
      </c>
      <c r="F38" s="23">
        <v>2072</v>
      </c>
      <c r="G38" s="24">
        <f>F38-E38</f>
        <v>117</v>
      </c>
      <c r="H38" s="25">
        <f>G38/E38</f>
        <v>5.9846547314578002E-2</v>
      </c>
      <c r="I38" s="26"/>
      <c r="J38" s="10"/>
    </row>
    <row r="39" spans="2:10" s="11" customFormat="1" ht="14.25" x14ac:dyDescent="0.2">
      <c r="B39" s="10"/>
      <c r="C39" s="10"/>
      <c r="D39" s="27"/>
      <c r="E39" s="21"/>
      <c r="F39" s="21"/>
      <c r="G39" s="13">
        <f>F39-E39</f>
        <v>0</v>
      </c>
      <c r="H39" s="15"/>
      <c r="I39" s="28"/>
      <c r="J39" s="10"/>
    </row>
    <row r="40" spans="2:10" s="11" customFormat="1" ht="14.25" x14ac:dyDescent="0.2">
      <c r="B40" s="10"/>
      <c r="C40" s="10"/>
      <c r="D40" s="27"/>
      <c r="E40" s="21"/>
      <c r="F40" s="21"/>
      <c r="G40" s="13">
        <f t="shared" ref="G40:G42" si="3">F40-E40</f>
        <v>0</v>
      </c>
      <c r="H40" s="15"/>
      <c r="I40" s="28"/>
      <c r="J40" s="10"/>
    </row>
    <row r="41" spans="2:10" s="11" customFormat="1" ht="14.25" x14ac:dyDescent="0.2">
      <c r="B41" s="10"/>
      <c r="C41" s="10"/>
      <c r="D41" s="27"/>
      <c r="E41" s="21"/>
      <c r="F41" s="21"/>
      <c r="G41" s="13">
        <f t="shared" si="3"/>
        <v>0</v>
      </c>
      <c r="H41" s="15"/>
      <c r="I41" s="28"/>
      <c r="J41" s="10"/>
    </row>
    <row r="42" spans="2:10" s="11" customFormat="1" ht="14.25" x14ac:dyDescent="0.2">
      <c r="B42" s="10"/>
      <c r="C42" s="10"/>
      <c r="D42" s="27"/>
      <c r="E42" s="21"/>
      <c r="F42" s="21"/>
      <c r="G42" s="13">
        <f t="shared" si="3"/>
        <v>0</v>
      </c>
      <c r="H42" s="15"/>
      <c r="I42" s="28"/>
      <c r="J42" s="10"/>
    </row>
    <row r="43" spans="2:10" s="11" customFormat="1" ht="15.75" thickBot="1" x14ac:dyDescent="0.3">
      <c r="B43" s="10"/>
      <c r="C43" s="10"/>
      <c r="D43" s="29"/>
      <c r="E43" s="16"/>
      <c r="F43" s="16"/>
      <c r="G43" s="13">
        <f>F43-E43</f>
        <v>0</v>
      </c>
      <c r="H43" s="17"/>
      <c r="I43" s="30"/>
      <c r="J43" s="10"/>
    </row>
    <row r="44" spans="2:10" s="11" customFormat="1" ht="15.75" thickBot="1" x14ac:dyDescent="0.3">
      <c r="B44" s="10"/>
      <c r="C44" s="10"/>
      <c r="D44" s="18" t="s">
        <v>14</v>
      </c>
      <c r="E44" s="19"/>
      <c r="F44" s="19"/>
      <c r="G44" s="19">
        <f>G38-SUM(G39:G43)</f>
        <v>117</v>
      </c>
      <c r="H44" s="20">
        <f>IF(G44=0,0,G44/E38)</f>
        <v>5.9846547314578002E-2</v>
      </c>
      <c r="I44" s="36" t="str">
        <f>IF(OR(H44&gt;0.15,H44&lt;-0.15),"Further explanation needed","No further explanation needed")</f>
        <v>No further explanation needed</v>
      </c>
      <c r="J44" s="10"/>
    </row>
    <row r="45" spans="2:10" s="11" customFormat="1" x14ac:dyDescent="0.2">
      <c r="B45" s="10"/>
      <c r="C45" s="10"/>
      <c r="D45" s="10"/>
      <c r="E45" s="10"/>
      <c r="F45" s="10"/>
      <c r="G45" s="10"/>
      <c r="H45" s="10"/>
      <c r="I45" s="10"/>
      <c r="J45" s="10"/>
    </row>
    <row r="46" spans="2:10" s="11" customFormat="1" ht="12" thickBot="1" x14ac:dyDescent="0.25">
      <c r="B46" s="10"/>
      <c r="C46" s="10"/>
      <c r="D46" s="10"/>
      <c r="E46" s="10"/>
      <c r="F46" s="10"/>
      <c r="G46" s="10"/>
      <c r="H46" s="10"/>
      <c r="I46" s="10"/>
      <c r="J46" s="10"/>
    </row>
    <row r="47" spans="2:10" s="11" customFormat="1" ht="15" x14ac:dyDescent="0.25">
      <c r="B47" s="10"/>
      <c r="C47" s="10"/>
      <c r="D47" s="22" t="s">
        <v>5</v>
      </c>
      <c r="E47" s="23">
        <v>0</v>
      </c>
      <c r="F47" s="23">
        <v>0</v>
      </c>
      <c r="G47" s="24">
        <f>F47-E47</f>
        <v>0</v>
      </c>
      <c r="H47" s="25" t="e">
        <f>G47/E47</f>
        <v>#DIV/0!</v>
      </c>
      <c r="I47" s="26"/>
      <c r="J47" s="10"/>
    </row>
    <row r="48" spans="2:10" s="11" customFormat="1" ht="14.25" x14ac:dyDescent="0.2">
      <c r="B48" s="10"/>
      <c r="C48" s="10"/>
      <c r="D48" s="27"/>
      <c r="E48" s="21"/>
      <c r="F48" s="21"/>
      <c r="G48" s="13">
        <f>F48-E48</f>
        <v>0</v>
      </c>
      <c r="H48" s="15"/>
      <c r="I48" s="28"/>
      <c r="J48" s="10"/>
    </row>
    <row r="49" spans="2:10" s="11" customFormat="1" ht="14.25" x14ac:dyDescent="0.2">
      <c r="B49" s="10"/>
      <c r="C49" s="10"/>
      <c r="D49" s="27"/>
      <c r="E49" s="21"/>
      <c r="F49" s="21"/>
      <c r="G49" s="13">
        <f t="shared" ref="G49:G51" si="4">F49-E49</f>
        <v>0</v>
      </c>
      <c r="H49" s="15"/>
      <c r="I49" s="28"/>
      <c r="J49" s="10"/>
    </row>
    <row r="50" spans="2:10" s="11" customFormat="1" ht="14.25" x14ac:dyDescent="0.2">
      <c r="B50" s="10"/>
      <c r="C50" s="10"/>
      <c r="D50" s="27"/>
      <c r="E50" s="21"/>
      <c r="F50" s="21"/>
      <c r="G50" s="13">
        <f t="shared" si="4"/>
        <v>0</v>
      </c>
      <c r="H50" s="15"/>
      <c r="I50" s="28"/>
      <c r="J50" s="10"/>
    </row>
    <row r="51" spans="2:10" s="11" customFormat="1" ht="14.25" x14ac:dyDescent="0.2">
      <c r="B51" s="10"/>
      <c r="C51" s="10"/>
      <c r="D51" s="27"/>
      <c r="E51" s="21"/>
      <c r="F51" s="21"/>
      <c r="G51" s="13">
        <f t="shared" si="4"/>
        <v>0</v>
      </c>
      <c r="H51" s="15"/>
      <c r="I51" s="28"/>
      <c r="J51" s="10"/>
    </row>
    <row r="52" spans="2:10" s="11" customFormat="1" ht="15.75" thickBot="1" x14ac:dyDescent="0.3">
      <c r="B52" s="10"/>
      <c r="C52" s="10"/>
      <c r="D52" s="29"/>
      <c r="E52" s="16"/>
      <c r="F52" s="16"/>
      <c r="G52" s="13">
        <f>F52-E52</f>
        <v>0</v>
      </c>
      <c r="H52" s="17"/>
      <c r="I52" s="30"/>
      <c r="J52" s="10"/>
    </row>
    <row r="53" spans="2:10" s="11" customFormat="1" ht="15.75" thickBot="1" x14ac:dyDescent="0.3">
      <c r="B53" s="10"/>
      <c r="C53" s="10"/>
      <c r="D53" s="18" t="s">
        <v>18</v>
      </c>
      <c r="E53" s="19"/>
      <c r="F53" s="19"/>
      <c r="G53" s="19">
        <f>G47-SUM(G48:G52)</f>
        <v>0</v>
      </c>
      <c r="H53" s="20">
        <f>IF(G53=0,0,G53/E47)</f>
        <v>0</v>
      </c>
      <c r="I53" s="36" t="str">
        <f>IF(OR(H53&gt;0.15,H53&lt;-0.15),"Further explanation needed","No further explanation needed")</f>
        <v>No further explanation needed</v>
      </c>
      <c r="J53" s="10"/>
    </row>
    <row r="54" spans="2:10" s="11" customFormat="1" x14ac:dyDescent="0.2">
      <c r="B54" s="10"/>
      <c r="C54" s="10"/>
      <c r="D54" s="10"/>
      <c r="E54" s="10"/>
      <c r="F54" s="10"/>
      <c r="G54" s="10"/>
      <c r="H54" s="10"/>
      <c r="I54" s="10"/>
      <c r="J54" s="10"/>
    </row>
    <row r="55" spans="2:10" s="11" customFormat="1" ht="12" thickBot="1" x14ac:dyDescent="0.25">
      <c r="B55" s="10"/>
      <c r="C55" s="10"/>
      <c r="D55" s="10"/>
      <c r="E55" s="10"/>
      <c r="F55" s="10"/>
      <c r="G55" s="10"/>
      <c r="H55" s="10"/>
      <c r="I55" s="10"/>
      <c r="J55" s="10"/>
    </row>
    <row r="56" spans="2:10" s="11" customFormat="1" ht="15" x14ac:dyDescent="0.25">
      <c r="B56" s="10"/>
      <c r="C56" s="10"/>
      <c r="D56" s="22" t="s">
        <v>6</v>
      </c>
      <c r="E56" s="23">
        <v>10057</v>
      </c>
      <c r="F56" s="23">
        <v>3296</v>
      </c>
      <c r="G56" s="24">
        <f>F56-E56</f>
        <v>-6761</v>
      </c>
      <c r="H56" s="25">
        <f>G56/E56</f>
        <v>-0.67226807198965899</v>
      </c>
      <c r="I56" s="26"/>
      <c r="J56" s="10"/>
    </row>
    <row r="57" spans="2:10" s="11" customFormat="1" ht="14.25" x14ac:dyDescent="0.2">
      <c r="B57" s="10"/>
      <c r="C57" s="10"/>
      <c r="D57" s="27" t="s">
        <v>47</v>
      </c>
      <c r="E57" s="21">
        <v>7488</v>
      </c>
      <c r="F57" s="21">
        <v>940.86</v>
      </c>
      <c r="G57" s="13">
        <v>-6547.14</v>
      </c>
      <c r="H57" s="15"/>
      <c r="I57" s="28" t="s">
        <v>37</v>
      </c>
      <c r="J57" s="10"/>
    </row>
    <row r="58" spans="2:10" s="11" customFormat="1" ht="14.25" x14ac:dyDescent="0.2">
      <c r="B58" s="10"/>
      <c r="C58" s="10"/>
      <c r="D58" s="27" t="s">
        <v>48</v>
      </c>
      <c r="E58" s="21">
        <v>638.64</v>
      </c>
      <c r="F58" s="21">
        <v>28.8</v>
      </c>
      <c r="G58" s="13">
        <v>-609.84</v>
      </c>
      <c r="H58" s="15"/>
      <c r="I58" s="28" t="s">
        <v>38</v>
      </c>
      <c r="J58" s="10"/>
    </row>
    <row r="59" spans="2:10" s="11" customFormat="1" ht="14.25" x14ac:dyDescent="0.2">
      <c r="B59" s="10"/>
      <c r="C59" s="10"/>
      <c r="D59" s="27" t="s">
        <v>49</v>
      </c>
      <c r="E59" s="21">
        <v>430.5</v>
      </c>
      <c r="F59" s="21">
        <v>312</v>
      </c>
      <c r="G59" s="13">
        <v>-118.5</v>
      </c>
      <c r="H59" s="15"/>
      <c r="I59" s="28" t="s">
        <v>39</v>
      </c>
      <c r="J59" s="10"/>
    </row>
    <row r="60" spans="2:10" s="11" customFormat="1" ht="14.25" x14ac:dyDescent="0.2">
      <c r="B60" s="10"/>
      <c r="C60" s="10"/>
      <c r="D60" s="27" t="s">
        <v>50</v>
      </c>
      <c r="E60" s="21">
        <v>345</v>
      </c>
      <c r="F60" s="21">
        <v>437.18</v>
      </c>
      <c r="G60" s="13">
        <v>92.18</v>
      </c>
      <c r="H60" s="15"/>
      <c r="I60" s="28" t="s">
        <v>40</v>
      </c>
      <c r="J60" s="10"/>
    </row>
    <row r="61" spans="2:10" s="11" customFormat="1" ht="15" thickBot="1" x14ac:dyDescent="0.25">
      <c r="B61" s="10"/>
      <c r="C61" s="10"/>
      <c r="D61" s="29" t="s">
        <v>51</v>
      </c>
      <c r="E61" s="38">
        <v>290.8</v>
      </c>
      <c r="F61" s="38">
        <v>359.87</v>
      </c>
      <c r="G61" s="13">
        <f>F61-E61</f>
        <v>69.069999999999993</v>
      </c>
      <c r="H61" s="17"/>
      <c r="I61" s="30" t="s">
        <v>52</v>
      </c>
      <c r="J61" s="10"/>
    </row>
    <row r="62" spans="2:10" s="11" customFormat="1" ht="15.75" thickBot="1" x14ac:dyDescent="0.3">
      <c r="B62" s="10"/>
      <c r="C62" s="10"/>
      <c r="D62" s="18" t="s">
        <v>15</v>
      </c>
      <c r="E62" s="19"/>
      <c r="F62" s="19"/>
      <c r="G62" s="19">
        <f>G56-SUM(G57:G61)</f>
        <v>353.23000000000047</v>
      </c>
      <c r="H62" s="20">
        <f>IF(G62=0,0,G62/E56)</f>
        <v>3.512280003977334E-2</v>
      </c>
      <c r="I62" s="36" t="str">
        <f>IF(OR(H62&gt;0.15,H62&lt;-0.15),"Further explanation needed","No further explanation needed")</f>
        <v>No further explanation needed</v>
      </c>
      <c r="J62" s="10"/>
    </row>
    <row r="63" spans="2:10" s="11" customFormat="1" x14ac:dyDescent="0.2">
      <c r="B63" s="10"/>
      <c r="C63" s="10"/>
      <c r="D63" s="10"/>
      <c r="E63" s="10"/>
      <c r="F63" s="10"/>
      <c r="G63" s="10"/>
      <c r="H63" s="10"/>
      <c r="I63" s="10"/>
      <c r="J63" s="10"/>
    </row>
    <row r="64" spans="2:10" s="11" customFormat="1" ht="12" thickBot="1" x14ac:dyDescent="0.25">
      <c r="B64" s="10"/>
      <c r="C64" s="10"/>
      <c r="D64" s="10"/>
      <c r="E64" s="10"/>
      <c r="F64" s="10"/>
      <c r="G64" s="10"/>
      <c r="H64" s="10"/>
      <c r="I64" s="10"/>
      <c r="J64" s="10"/>
    </row>
    <row r="65" spans="2:10" s="11" customFormat="1" ht="15" x14ac:dyDescent="0.25">
      <c r="B65" s="10"/>
      <c r="C65" s="10"/>
      <c r="D65" s="22" t="s">
        <v>7</v>
      </c>
      <c r="E65" s="23">
        <v>46275</v>
      </c>
      <c r="F65" s="23">
        <v>46275</v>
      </c>
      <c r="G65" s="24">
        <f>F65-E65</f>
        <v>0</v>
      </c>
      <c r="H65" s="25">
        <f>G65/E65</f>
        <v>0</v>
      </c>
      <c r="I65" s="26"/>
      <c r="J65" s="10"/>
    </row>
    <row r="66" spans="2:10" s="11" customFormat="1" ht="14.25" x14ac:dyDescent="0.2">
      <c r="B66" s="10"/>
      <c r="C66" s="10"/>
      <c r="D66" s="27"/>
      <c r="E66" s="21"/>
      <c r="F66" s="21"/>
      <c r="G66" s="13">
        <f>F66-E66</f>
        <v>0</v>
      </c>
      <c r="H66" s="15"/>
      <c r="I66" s="28"/>
      <c r="J66" s="10"/>
    </row>
    <row r="67" spans="2:10" s="11" customFormat="1" ht="14.25" x14ac:dyDescent="0.2">
      <c r="B67" s="10"/>
      <c r="C67" s="10"/>
      <c r="D67" s="27"/>
      <c r="E67" s="21"/>
      <c r="F67" s="21"/>
      <c r="G67" s="13">
        <f t="shared" ref="G67:G69" si="5">F67-E67</f>
        <v>0</v>
      </c>
      <c r="H67" s="15"/>
      <c r="I67" s="28"/>
      <c r="J67" s="10"/>
    </row>
    <row r="68" spans="2:10" s="11" customFormat="1" ht="14.25" x14ac:dyDescent="0.2">
      <c r="B68" s="10"/>
      <c r="C68" s="10"/>
      <c r="D68" s="27"/>
      <c r="E68" s="21"/>
      <c r="F68" s="21"/>
      <c r="G68" s="13">
        <f t="shared" si="5"/>
        <v>0</v>
      </c>
      <c r="H68" s="15"/>
      <c r="I68" s="28"/>
      <c r="J68" s="10"/>
    </row>
    <row r="69" spans="2:10" s="11" customFormat="1" ht="14.25" x14ac:dyDescent="0.2">
      <c r="B69" s="10"/>
      <c r="C69" s="10"/>
      <c r="D69" s="27"/>
      <c r="E69" s="21"/>
      <c r="F69" s="21"/>
      <c r="G69" s="13">
        <f t="shared" si="5"/>
        <v>0</v>
      </c>
      <c r="H69" s="15"/>
      <c r="I69" s="28"/>
      <c r="J69" s="10"/>
    </row>
    <row r="70" spans="2:10" s="11" customFormat="1" ht="15.75" thickBot="1" x14ac:dyDescent="0.3">
      <c r="B70" s="10"/>
      <c r="C70" s="10"/>
      <c r="D70" s="29"/>
      <c r="E70" s="16"/>
      <c r="F70" s="16"/>
      <c r="G70" s="13">
        <f>F70-E70</f>
        <v>0</v>
      </c>
      <c r="H70" s="17"/>
      <c r="I70" s="30"/>
      <c r="J70" s="10"/>
    </row>
    <row r="71" spans="2:10" s="11" customFormat="1" ht="15.75" thickBot="1" x14ac:dyDescent="0.3">
      <c r="B71" s="10"/>
      <c r="C71" s="10"/>
      <c r="D71" s="18" t="s">
        <v>16</v>
      </c>
      <c r="E71" s="19"/>
      <c r="F71" s="19"/>
      <c r="G71" s="19">
        <f>G65-SUM(G66:G70)</f>
        <v>0</v>
      </c>
      <c r="H71" s="20">
        <f>IF(G71=0,0,G71/E65)</f>
        <v>0</v>
      </c>
      <c r="I71" s="36" t="str">
        <f>IF(OR(H71&lt;0,H71&lt;0),"Further explanation needed","No further explanation needed")</f>
        <v>No further explanation needed</v>
      </c>
      <c r="J71" s="10"/>
    </row>
    <row r="72" spans="2:10" s="11" customForma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2:10" s="11" customFormat="1" ht="12" thickBot="1" x14ac:dyDescent="0.25">
      <c r="B73" s="10"/>
      <c r="C73" s="10"/>
      <c r="D73" s="10"/>
      <c r="E73" s="10"/>
      <c r="F73" s="10"/>
      <c r="G73" s="10"/>
      <c r="H73" s="10"/>
      <c r="I73" s="10"/>
      <c r="J73" s="10"/>
    </row>
    <row r="74" spans="2:10" s="11" customFormat="1" ht="15" x14ac:dyDescent="0.25">
      <c r="B74" s="10"/>
      <c r="C74" s="10"/>
      <c r="D74" s="22" t="s">
        <v>8</v>
      </c>
      <c r="E74" s="23">
        <v>0</v>
      </c>
      <c r="F74" s="23">
        <v>0</v>
      </c>
      <c r="G74" s="24">
        <f>F74-E74</f>
        <v>0</v>
      </c>
      <c r="H74" s="25" t="e">
        <f>G74/E74</f>
        <v>#DIV/0!</v>
      </c>
      <c r="I74" s="26"/>
      <c r="J74" s="10"/>
    </row>
    <row r="75" spans="2:10" s="11" customFormat="1" ht="14.25" x14ac:dyDescent="0.2">
      <c r="B75" s="10"/>
      <c r="C75" s="10"/>
      <c r="D75" s="27"/>
      <c r="E75" s="21"/>
      <c r="F75" s="21"/>
      <c r="G75" s="13">
        <f>F75-E75</f>
        <v>0</v>
      </c>
      <c r="H75" s="15"/>
      <c r="I75" s="28"/>
      <c r="J75" s="10"/>
    </row>
    <row r="76" spans="2:10" s="11" customFormat="1" ht="14.25" x14ac:dyDescent="0.2">
      <c r="B76" s="10"/>
      <c r="C76" s="10"/>
      <c r="D76" s="27"/>
      <c r="E76" s="21"/>
      <c r="F76" s="21"/>
      <c r="G76" s="13">
        <f t="shared" ref="G76:G77" si="6">F76-E76</f>
        <v>0</v>
      </c>
      <c r="H76" s="15"/>
      <c r="I76" s="28"/>
      <c r="J76" s="10"/>
    </row>
    <row r="77" spans="2:10" s="11" customFormat="1" ht="14.25" x14ac:dyDescent="0.2">
      <c r="B77" s="10"/>
      <c r="C77" s="10"/>
      <c r="D77" s="27"/>
      <c r="E77" s="21"/>
      <c r="F77" s="21"/>
      <c r="G77" s="13">
        <f t="shared" si="6"/>
        <v>0</v>
      </c>
      <c r="H77" s="15"/>
      <c r="I77" s="28"/>
      <c r="J77" s="10"/>
    </row>
    <row r="78" spans="2:10" s="11" customFormat="1" ht="14.25" x14ac:dyDescent="0.2">
      <c r="B78" s="10"/>
      <c r="C78" s="10"/>
      <c r="D78" s="27"/>
      <c r="E78" s="21"/>
      <c r="F78" s="21"/>
      <c r="G78" s="13">
        <f>F78-E78</f>
        <v>0</v>
      </c>
      <c r="H78" s="15"/>
      <c r="I78" s="28"/>
      <c r="J78" s="10"/>
    </row>
    <row r="79" spans="2:10" s="11" customFormat="1" ht="15.75" thickBot="1" x14ac:dyDescent="0.3">
      <c r="B79" s="10"/>
      <c r="C79" s="10"/>
      <c r="D79" s="29"/>
      <c r="E79" s="16"/>
      <c r="F79" s="16"/>
      <c r="G79" s="13">
        <f>F79-E79</f>
        <v>0</v>
      </c>
      <c r="H79" s="17"/>
      <c r="I79" s="30"/>
      <c r="J79" s="10"/>
    </row>
    <row r="80" spans="2:10" s="11" customFormat="1" ht="15.75" thickBot="1" x14ac:dyDescent="0.3">
      <c r="B80" s="10"/>
      <c r="C80" s="10"/>
      <c r="D80" s="18" t="s">
        <v>17</v>
      </c>
      <c r="E80" s="19"/>
      <c r="F80" s="19"/>
      <c r="G80" s="19">
        <f>G74-SUM(G75:G79)</f>
        <v>0</v>
      </c>
      <c r="H80" s="20">
        <f>IF(G80=0,0,G80/E74)</f>
        <v>0</v>
      </c>
      <c r="I80" s="36" t="str">
        <f>IF(OR(H80&gt;0.15,H80&lt;-0.15),"Further explanation needed","No further explanation needed")</f>
        <v>No further explanation needed</v>
      </c>
      <c r="J80" s="10"/>
    </row>
    <row r="81" spans="2:10" s="11" customFormat="1" x14ac:dyDescent="0.2">
      <c r="B81" s="10"/>
      <c r="C81" s="10"/>
      <c r="D81" s="10"/>
      <c r="E81" s="10"/>
      <c r="F81" s="10"/>
      <c r="G81" s="10"/>
      <c r="H81" s="10"/>
      <c r="I81" s="10"/>
      <c r="J81" s="10"/>
    </row>
    <row r="82" spans="2:10" x14ac:dyDescent="0.2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2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2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2">
      <c r="B85" s="1"/>
      <c r="C85" s="3"/>
      <c r="D85" s="3"/>
      <c r="E85" s="3"/>
      <c r="F85" s="3"/>
      <c r="G85" s="3"/>
      <c r="H85" s="3"/>
      <c r="I85" s="3"/>
      <c r="J85" s="3"/>
    </row>
    <row r="86" spans="2:10" x14ac:dyDescent="0.2">
      <c r="B86" s="1"/>
      <c r="C86" s="39" t="s">
        <v>27</v>
      </c>
      <c r="D86" s="40"/>
      <c r="E86" s="40"/>
      <c r="F86" s="40"/>
      <c r="G86" s="40"/>
      <c r="H86" s="40"/>
      <c r="I86" s="40"/>
      <c r="J86" s="40"/>
    </row>
    <row r="87" spans="2:10" x14ac:dyDescent="0.2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2">
      <c r="B88" s="1"/>
      <c r="C88" s="1"/>
      <c r="D88" s="1"/>
      <c r="E88" s="1"/>
      <c r="F88" s="1"/>
      <c r="G88" s="1"/>
      <c r="H88" s="1"/>
      <c r="I88" s="1"/>
      <c r="J88" s="1"/>
    </row>
  </sheetData>
  <mergeCells count="2">
    <mergeCell ref="C86:J86"/>
    <mergeCell ref="D11:F11"/>
  </mergeCells>
  <conditionalFormatting sqref="H20">
    <cfRule type="cellIs" dxfId="83" priority="69" operator="greaterThan">
      <formula>0.15</formula>
    </cfRule>
    <cfRule type="cellIs" dxfId="82" priority="68" operator="lessThan">
      <formula>-0.15</formula>
    </cfRule>
    <cfRule type="cellIs" dxfId="81" priority="67" operator="between">
      <formula>-0.15</formula>
      <formula>0.15</formula>
    </cfRule>
  </conditionalFormatting>
  <conditionalFormatting sqref="H26">
    <cfRule type="cellIs" dxfId="80" priority="71" operator="lessThan">
      <formula>-0.15</formula>
    </cfRule>
    <cfRule type="cellIs" dxfId="79" priority="70" operator="between">
      <formula>-0.15</formula>
      <formula>0.15</formula>
    </cfRule>
    <cfRule type="cellIs" dxfId="78" priority="72" operator="greaterThan">
      <formula>0.15</formula>
    </cfRule>
  </conditionalFormatting>
  <conditionalFormatting sqref="H29">
    <cfRule type="cellIs" dxfId="77" priority="62" operator="lessThan">
      <formula>-0.15</formula>
    </cfRule>
    <cfRule type="cellIs" dxfId="76" priority="63" operator="greaterThan">
      <formula>0.15</formula>
    </cfRule>
    <cfRule type="cellIs" dxfId="75" priority="61" operator="between">
      <formula>-0.15</formula>
      <formula>0.15</formula>
    </cfRule>
  </conditionalFormatting>
  <conditionalFormatting sqref="H35">
    <cfRule type="cellIs" dxfId="74" priority="66" operator="greaterThan">
      <formula>0.15</formula>
    </cfRule>
    <cfRule type="cellIs" dxfId="73" priority="65" operator="lessThan">
      <formula>-0.15</formula>
    </cfRule>
    <cfRule type="cellIs" dxfId="72" priority="64" operator="between">
      <formula>-0.15</formula>
      <formula>0.15</formula>
    </cfRule>
  </conditionalFormatting>
  <conditionalFormatting sqref="H38">
    <cfRule type="cellIs" dxfId="71" priority="26" operator="lessThan">
      <formula>-0.15</formula>
    </cfRule>
    <cfRule type="cellIs" dxfId="70" priority="27" operator="greaterThan">
      <formula>0.15</formula>
    </cfRule>
    <cfRule type="cellIs" dxfId="69" priority="25" operator="between">
      <formula>-0.15</formula>
      <formula>0.15</formula>
    </cfRule>
  </conditionalFormatting>
  <conditionalFormatting sqref="H44">
    <cfRule type="cellIs" dxfId="68" priority="30" operator="greaterThan">
      <formula>0.15</formula>
    </cfRule>
    <cfRule type="cellIs" dxfId="67" priority="29" operator="lessThan">
      <formula>-0.15</formula>
    </cfRule>
    <cfRule type="cellIs" dxfId="66" priority="28" operator="between">
      <formula>-0.15</formula>
      <formula>0.15</formula>
    </cfRule>
  </conditionalFormatting>
  <conditionalFormatting sqref="H47">
    <cfRule type="cellIs" dxfId="65" priority="19" operator="between">
      <formula>-0.15</formula>
      <formula>0.15</formula>
    </cfRule>
    <cfRule type="cellIs" dxfId="64" priority="20" operator="lessThan">
      <formula>-0.15</formula>
    </cfRule>
    <cfRule type="cellIs" dxfId="63" priority="21" operator="greaterThan">
      <formula>0.15</formula>
    </cfRule>
  </conditionalFormatting>
  <conditionalFormatting sqref="H53">
    <cfRule type="cellIs" dxfId="62" priority="22" operator="between">
      <formula>-0.15</formula>
      <formula>0.15</formula>
    </cfRule>
    <cfRule type="cellIs" dxfId="61" priority="23" operator="lessThan">
      <formula>-0.15</formula>
    </cfRule>
    <cfRule type="cellIs" dxfId="60" priority="24" operator="greaterThan">
      <formula>0.15</formula>
    </cfRule>
  </conditionalFormatting>
  <conditionalFormatting sqref="H56">
    <cfRule type="cellIs" dxfId="59" priority="15" operator="greaterThan">
      <formula>0.15</formula>
    </cfRule>
    <cfRule type="cellIs" dxfId="58" priority="14" operator="lessThan">
      <formula>-0.15</formula>
    </cfRule>
    <cfRule type="cellIs" dxfId="57" priority="13" operator="between">
      <formula>-0.15</formula>
      <formula>0.15</formula>
    </cfRule>
  </conditionalFormatting>
  <conditionalFormatting sqref="H62">
    <cfRule type="cellIs" dxfId="56" priority="18" operator="greaterThan">
      <formula>0.15</formula>
    </cfRule>
    <cfRule type="cellIs" dxfId="55" priority="16" operator="between">
      <formula>-0.15</formula>
      <formula>0.15</formula>
    </cfRule>
    <cfRule type="cellIs" dxfId="54" priority="17" operator="lessThan">
      <formula>-0.15</formula>
    </cfRule>
  </conditionalFormatting>
  <conditionalFormatting sqref="H65">
    <cfRule type="cellIs" dxfId="53" priority="9" operator="greaterThan">
      <formula>0.15</formula>
    </cfRule>
    <cfRule type="cellIs" dxfId="52" priority="8" operator="lessThan">
      <formula>-0.15</formula>
    </cfRule>
    <cfRule type="cellIs" dxfId="51" priority="7" operator="between">
      <formula>-0.15</formula>
      <formula>0.15</formula>
    </cfRule>
  </conditionalFormatting>
  <conditionalFormatting sqref="H71">
    <cfRule type="cellIs" dxfId="50" priority="12" operator="greaterThan">
      <formula>0.15</formula>
    </cfRule>
    <cfRule type="cellIs" dxfId="49" priority="10" operator="between">
      <formula>-0.15</formula>
      <formula>0.15</formula>
    </cfRule>
    <cfRule type="cellIs" dxfId="48" priority="11" operator="lessThan">
      <formula>-0.15</formula>
    </cfRule>
  </conditionalFormatting>
  <conditionalFormatting sqref="H74">
    <cfRule type="cellIs" dxfId="47" priority="1" operator="between">
      <formula>-0.15</formula>
      <formula>0.15</formula>
    </cfRule>
    <cfRule type="cellIs" dxfId="46" priority="3" operator="greaterThan">
      <formula>0.15</formula>
    </cfRule>
    <cfRule type="cellIs" dxfId="45" priority="2" operator="lessThan">
      <formula>-0.15</formula>
    </cfRule>
  </conditionalFormatting>
  <conditionalFormatting sqref="H80">
    <cfRule type="cellIs" dxfId="44" priority="6" operator="greaterThan">
      <formula>0.15</formula>
    </cfRule>
    <cfRule type="cellIs" dxfId="43" priority="5" operator="lessThan">
      <formula>-0.15</formula>
    </cfRule>
    <cfRule type="cellIs" dxfId="42" priority="4" operator="between">
      <formula>-0.15</formula>
      <formula>0.15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2:J88"/>
  <sheetViews>
    <sheetView showGridLines="0" zoomScale="85" zoomScaleNormal="85" workbookViewId="0">
      <pane xSplit="1" ySplit="19" topLeftCell="B20" activePane="bottomRight" state="frozen"/>
      <selection pane="topRight" activeCell="B1" sqref="B1"/>
      <selection pane="bottomLeft" activeCell="A20" sqref="A20"/>
      <selection pane="bottomRight" activeCell="H29" sqref="H29"/>
    </sheetView>
  </sheetViews>
  <sheetFormatPr defaultColWidth="4.140625" defaultRowHeight="11.25" x14ac:dyDescent="0.2"/>
  <cols>
    <col min="1" max="3" width="4.140625" style="2"/>
    <col min="4" max="4" width="56.85546875" style="2" customWidth="1"/>
    <col min="5" max="5" width="15.42578125" style="2" customWidth="1"/>
    <col min="6" max="6" width="16.7109375" style="2" customWidth="1"/>
    <col min="7" max="7" width="16.42578125" style="2" customWidth="1"/>
    <col min="8" max="8" width="16.28515625" style="2" customWidth="1"/>
    <col min="9" max="9" width="76.28515625" style="2" customWidth="1"/>
    <col min="10" max="10" width="12.42578125" style="2" customWidth="1"/>
    <col min="11" max="16384" width="4.140625" style="2"/>
  </cols>
  <sheetData>
    <row r="2" spans="2:10" x14ac:dyDescent="0.2">
      <c r="B2" s="1"/>
      <c r="C2" s="1"/>
      <c r="D2" s="1"/>
      <c r="E2" s="1"/>
      <c r="F2" s="1"/>
      <c r="G2" s="1"/>
      <c r="H2" s="1"/>
      <c r="I2" s="1"/>
      <c r="J2" s="1"/>
    </row>
    <row r="3" spans="2:10" x14ac:dyDescent="0.2">
      <c r="B3" s="1"/>
      <c r="C3" s="1"/>
      <c r="D3" s="1"/>
      <c r="E3" s="1"/>
      <c r="F3" s="1"/>
      <c r="G3" s="1"/>
      <c r="H3" s="1"/>
      <c r="I3" s="1"/>
      <c r="J3" s="1"/>
    </row>
    <row r="4" spans="2:10" x14ac:dyDescent="0.2">
      <c r="B4" s="1"/>
      <c r="C4" s="1"/>
      <c r="D4" s="1"/>
      <c r="E4" s="1"/>
      <c r="F4" s="1"/>
      <c r="G4" s="1"/>
      <c r="H4" s="1"/>
      <c r="I4" s="1"/>
      <c r="J4" s="1"/>
    </row>
    <row r="5" spans="2:10" x14ac:dyDescent="0.2">
      <c r="B5" s="1"/>
      <c r="C5" s="1"/>
      <c r="D5" s="1"/>
      <c r="E5" s="1"/>
      <c r="F5" s="1"/>
      <c r="G5" s="1"/>
      <c r="H5" s="1"/>
      <c r="I5" s="1"/>
      <c r="J5" s="1"/>
    </row>
    <row r="6" spans="2:10" x14ac:dyDescent="0.2">
      <c r="B6" s="1"/>
      <c r="C6" s="1"/>
      <c r="D6" s="1"/>
      <c r="E6" s="1"/>
      <c r="F6" s="1"/>
      <c r="G6" s="1"/>
      <c r="H6" s="1"/>
      <c r="I6" s="1"/>
      <c r="J6" s="1"/>
    </row>
    <row r="7" spans="2:10" x14ac:dyDescent="0.2">
      <c r="B7" s="1"/>
      <c r="C7" s="1"/>
      <c r="D7" s="1"/>
      <c r="E7" s="1"/>
      <c r="F7" s="1"/>
      <c r="G7" s="1"/>
      <c r="H7" s="1"/>
      <c r="I7" s="1"/>
      <c r="J7" s="1"/>
    </row>
    <row r="8" spans="2:10" x14ac:dyDescent="0.2">
      <c r="B8" s="1"/>
      <c r="C8" s="3"/>
      <c r="D8" s="3"/>
      <c r="E8" s="3"/>
      <c r="F8" s="3"/>
      <c r="G8" s="3"/>
      <c r="H8" s="3"/>
      <c r="I8" s="3"/>
      <c r="J8" s="3"/>
    </row>
    <row r="9" spans="2:10" ht="18" x14ac:dyDescent="0.25">
      <c r="B9" s="1"/>
      <c r="C9" s="1"/>
      <c r="D9" s="7" t="s">
        <v>23</v>
      </c>
      <c r="E9" s="6"/>
      <c r="F9" s="6"/>
      <c r="G9" s="1"/>
      <c r="H9" s="1"/>
      <c r="I9" s="1"/>
      <c r="J9" s="1"/>
    </row>
    <row r="10" spans="2:10" ht="15" x14ac:dyDescent="0.25">
      <c r="B10" s="1"/>
      <c r="C10" s="1"/>
      <c r="D10" s="5"/>
      <c r="E10" s="6"/>
      <c r="F10" s="6"/>
      <c r="G10" s="1"/>
      <c r="H10" s="1"/>
      <c r="I10" s="1"/>
      <c r="J10" s="1"/>
    </row>
    <row r="11" spans="2:10" ht="15" x14ac:dyDescent="0.25">
      <c r="B11" s="1"/>
      <c r="C11" s="1"/>
      <c r="D11" s="41" t="s">
        <v>21</v>
      </c>
      <c r="E11" s="42"/>
      <c r="F11" s="42"/>
      <c r="G11" s="1"/>
      <c r="H11" s="1"/>
      <c r="I11" s="1"/>
      <c r="J11" s="1"/>
    </row>
    <row r="12" spans="2:10" ht="14.25" x14ac:dyDescent="0.2">
      <c r="B12" s="1"/>
      <c r="C12" s="1"/>
      <c r="D12" s="8" t="s">
        <v>10</v>
      </c>
      <c r="E12" s="9"/>
      <c r="F12" s="9"/>
      <c r="G12" s="1"/>
      <c r="H12" s="1"/>
      <c r="I12" s="1"/>
      <c r="J12" s="1"/>
    </row>
    <row r="13" spans="2:10" ht="14.25" x14ac:dyDescent="0.2">
      <c r="B13" s="1"/>
      <c r="C13" s="1"/>
      <c r="D13" s="8" t="s">
        <v>19</v>
      </c>
      <c r="E13" s="9"/>
      <c r="F13" s="9"/>
      <c r="G13" s="1"/>
      <c r="H13" s="1"/>
      <c r="I13" s="1"/>
      <c r="J13" s="1"/>
    </row>
    <row r="14" spans="2:10" ht="14.25" x14ac:dyDescent="0.2">
      <c r="B14" s="1"/>
      <c r="C14" s="1"/>
      <c r="D14" s="8" t="s">
        <v>26</v>
      </c>
      <c r="E14" s="9"/>
      <c r="F14" s="9"/>
      <c r="G14" s="1"/>
      <c r="H14" s="1"/>
      <c r="I14" s="1"/>
      <c r="J14" s="1"/>
    </row>
    <row r="15" spans="2:10" ht="14.25" x14ac:dyDescent="0.2">
      <c r="B15" s="1"/>
      <c r="C15" s="1"/>
      <c r="D15" s="8" t="s">
        <v>20</v>
      </c>
      <c r="E15" s="9"/>
      <c r="F15" s="9"/>
      <c r="G15" s="1"/>
      <c r="H15" s="1"/>
      <c r="I15" s="1"/>
      <c r="J15" s="1"/>
    </row>
    <row r="16" spans="2:10" ht="15" x14ac:dyDescent="0.25">
      <c r="B16" s="1"/>
      <c r="C16" s="1"/>
      <c r="D16" s="37" t="s">
        <v>22</v>
      </c>
      <c r="E16" s="9"/>
      <c r="F16" s="9"/>
      <c r="G16" s="1"/>
      <c r="H16" s="1"/>
      <c r="I16" s="1"/>
      <c r="J16" s="1"/>
    </row>
    <row r="17" spans="2:10" x14ac:dyDescent="0.2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4"/>
      <c r="E18" s="1"/>
      <c r="F18" s="1"/>
      <c r="G18" s="1"/>
      <c r="H18" s="1"/>
      <c r="I18" s="1"/>
      <c r="J18" s="1"/>
    </row>
    <row r="19" spans="2:10" s="11" customFormat="1" ht="15.75" thickBot="1" x14ac:dyDescent="0.25">
      <c r="B19" s="10"/>
      <c r="C19" s="10"/>
      <c r="D19" s="31" t="s">
        <v>0</v>
      </c>
      <c r="E19" s="32" t="s">
        <v>25</v>
      </c>
      <c r="F19" s="32" t="s">
        <v>24</v>
      </c>
      <c r="G19" s="32" t="s">
        <v>1</v>
      </c>
      <c r="H19" s="32" t="s">
        <v>9</v>
      </c>
      <c r="I19" s="31" t="s">
        <v>12</v>
      </c>
      <c r="J19" s="10"/>
    </row>
    <row r="20" spans="2:10" s="11" customFormat="1" ht="15" x14ac:dyDescent="0.25">
      <c r="B20" s="10"/>
      <c r="C20" s="10"/>
      <c r="D20" s="22" t="s">
        <v>2</v>
      </c>
      <c r="E20" s="23">
        <v>23825</v>
      </c>
      <c r="F20" s="23">
        <v>23825</v>
      </c>
      <c r="G20" s="24">
        <f>F20-E20</f>
        <v>0</v>
      </c>
      <c r="H20" s="25">
        <f>G20/E20</f>
        <v>0</v>
      </c>
      <c r="I20" s="33"/>
      <c r="J20" s="10"/>
    </row>
    <row r="21" spans="2:10" s="11" customFormat="1" ht="14.25" x14ac:dyDescent="0.2">
      <c r="B21" s="10"/>
      <c r="C21" s="10"/>
      <c r="D21" s="34"/>
      <c r="E21" s="12"/>
      <c r="F21" s="12"/>
      <c r="G21" s="13"/>
      <c r="H21" s="13"/>
      <c r="I21" s="35"/>
      <c r="J21" s="10"/>
    </row>
    <row r="22" spans="2:10" s="11" customFormat="1" ht="14.25" x14ac:dyDescent="0.2">
      <c r="B22" s="10"/>
      <c r="C22" s="10"/>
      <c r="D22" s="34"/>
      <c r="E22" s="12"/>
      <c r="F22" s="12"/>
      <c r="G22" s="13"/>
      <c r="H22" s="13"/>
      <c r="I22" s="35"/>
      <c r="J22" s="10"/>
    </row>
    <row r="23" spans="2:10" s="11" customFormat="1" ht="14.25" x14ac:dyDescent="0.2">
      <c r="B23" s="10"/>
      <c r="C23" s="10"/>
      <c r="D23" s="34"/>
      <c r="E23" s="12"/>
      <c r="F23" s="12"/>
      <c r="G23" s="13"/>
      <c r="H23" s="13"/>
      <c r="I23" s="35"/>
      <c r="J23" s="10"/>
    </row>
    <row r="24" spans="2:10" s="11" customFormat="1" ht="15" x14ac:dyDescent="0.25">
      <c r="B24" s="10"/>
      <c r="C24" s="10"/>
      <c r="D24" s="27"/>
      <c r="E24" s="14"/>
      <c r="F24" s="14"/>
      <c r="G24" s="13">
        <f t="shared" ref="G24" si="0">F24-E24</f>
        <v>0</v>
      </c>
      <c r="H24" s="15"/>
      <c r="I24" s="28"/>
      <c r="J24" s="10"/>
    </row>
    <row r="25" spans="2:10" s="11" customFormat="1" ht="15.75" thickBot="1" x14ac:dyDescent="0.3">
      <c r="B25" s="10"/>
      <c r="C25" s="10"/>
      <c r="D25" s="29"/>
      <c r="E25" s="16"/>
      <c r="F25" s="16"/>
      <c r="G25" s="17">
        <f t="shared" ref="G25" si="1">E25-F25</f>
        <v>0</v>
      </c>
      <c r="H25" s="17"/>
      <c r="I25" s="30"/>
      <c r="J25" s="10"/>
    </row>
    <row r="26" spans="2:10" s="11" customFormat="1" ht="15.75" thickBot="1" x14ac:dyDescent="0.3">
      <c r="B26" s="10"/>
      <c r="C26" s="10"/>
      <c r="D26" s="18" t="s">
        <v>11</v>
      </c>
      <c r="E26" s="19"/>
      <c r="F26" s="19"/>
      <c r="G26" s="19">
        <f>G20-SUM(G21:G25)</f>
        <v>0</v>
      </c>
      <c r="H26" s="20">
        <f>IF(G26=0,0,G26/E20)</f>
        <v>0</v>
      </c>
      <c r="I26" s="36" t="str">
        <f>IF(OR(H26&gt;0.15,H26&lt;-0.15),"Further explanation needed","No further explanation needed")</f>
        <v>No further explanation needed</v>
      </c>
      <c r="J26" s="10"/>
    </row>
    <row r="27" spans="2:10" s="11" customFormat="1" x14ac:dyDescent="0.2">
      <c r="B27" s="10"/>
      <c r="C27" s="10"/>
      <c r="D27" s="10"/>
      <c r="E27" s="10"/>
      <c r="F27" s="10"/>
      <c r="G27" s="10"/>
      <c r="H27" s="10"/>
      <c r="I27" s="10"/>
      <c r="J27" s="10"/>
    </row>
    <row r="28" spans="2:10" s="11" customFormat="1" ht="12" thickBot="1" x14ac:dyDescent="0.25">
      <c r="B28" s="10"/>
      <c r="C28" s="10"/>
      <c r="D28" s="10"/>
      <c r="E28" s="10"/>
      <c r="F28" s="10"/>
      <c r="G28" s="10"/>
      <c r="H28" s="10"/>
      <c r="I28" s="10"/>
      <c r="J28" s="10"/>
    </row>
    <row r="29" spans="2:10" s="11" customFormat="1" ht="15" x14ac:dyDescent="0.25">
      <c r="B29" s="10"/>
      <c r="C29" s="10"/>
      <c r="D29" s="22" t="s">
        <v>3</v>
      </c>
      <c r="E29" s="23">
        <v>8572</v>
      </c>
      <c r="F29" s="23">
        <v>10287</v>
      </c>
      <c r="G29" s="24">
        <f>F29-E29</f>
        <v>1715</v>
      </c>
      <c r="H29" s="25">
        <f>G29/E29</f>
        <v>0.20006999533364442</v>
      </c>
      <c r="I29" s="26"/>
      <c r="J29" s="10"/>
    </row>
    <row r="30" spans="2:10" s="11" customFormat="1" ht="14.25" x14ac:dyDescent="0.2">
      <c r="B30" s="10"/>
      <c r="C30" s="10"/>
      <c r="D30" s="27" t="s">
        <v>28</v>
      </c>
      <c r="E30" s="21">
        <v>1909</v>
      </c>
      <c r="F30" s="21">
        <v>4000</v>
      </c>
      <c r="G30" s="13">
        <f t="shared" ref="G30:G34" si="2">F30-E30</f>
        <v>2091</v>
      </c>
      <c r="H30" s="15"/>
      <c r="I30" s="28"/>
      <c r="J30" s="10"/>
    </row>
    <row r="31" spans="2:10" s="11" customFormat="1" ht="14.25" x14ac:dyDescent="0.2">
      <c r="B31" s="10"/>
      <c r="C31" s="10"/>
      <c r="D31" s="27" t="s">
        <v>29</v>
      </c>
      <c r="E31" s="21">
        <v>1600</v>
      </c>
      <c r="F31" s="21">
        <v>2000</v>
      </c>
      <c r="G31" s="13">
        <f t="shared" si="2"/>
        <v>400</v>
      </c>
      <c r="H31" s="15"/>
      <c r="I31" s="28"/>
      <c r="J31" s="10"/>
    </row>
    <row r="32" spans="2:10" s="11" customFormat="1" ht="14.25" x14ac:dyDescent="0.2">
      <c r="B32" s="10"/>
      <c r="C32" s="10"/>
      <c r="D32" s="27"/>
      <c r="E32" s="21"/>
      <c r="F32" s="21"/>
      <c r="G32" s="13">
        <f t="shared" si="2"/>
        <v>0</v>
      </c>
      <c r="H32" s="15"/>
      <c r="I32" s="28"/>
      <c r="J32" s="10"/>
    </row>
    <row r="33" spans="2:10" s="11" customFormat="1" ht="14.25" x14ac:dyDescent="0.2">
      <c r="B33" s="10"/>
      <c r="C33" s="10"/>
      <c r="D33" s="27"/>
      <c r="E33" s="21"/>
      <c r="F33" s="21"/>
      <c r="G33" s="13">
        <f t="shared" si="2"/>
        <v>0</v>
      </c>
      <c r="H33" s="15"/>
      <c r="I33" s="28"/>
      <c r="J33" s="10"/>
    </row>
    <row r="34" spans="2:10" s="11" customFormat="1" ht="15.75" thickBot="1" x14ac:dyDescent="0.3">
      <c r="B34" s="10"/>
      <c r="C34" s="10"/>
      <c r="D34" s="29"/>
      <c r="E34" s="16"/>
      <c r="F34" s="16"/>
      <c r="G34" s="13">
        <f t="shared" si="2"/>
        <v>0</v>
      </c>
      <c r="H34" s="17"/>
      <c r="I34" s="30"/>
      <c r="J34" s="10"/>
    </row>
    <row r="35" spans="2:10" s="11" customFormat="1" ht="15.75" thickBot="1" x14ac:dyDescent="0.3">
      <c r="B35" s="10"/>
      <c r="C35" s="10"/>
      <c r="D35" s="18" t="s">
        <v>13</v>
      </c>
      <c r="E35" s="19"/>
      <c r="F35" s="19"/>
      <c r="G35" s="19">
        <f>G29-SUM(G30:G34)</f>
        <v>-776</v>
      </c>
      <c r="H35" s="20">
        <f>IF(G35=0,0,G35/E29)</f>
        <v>-9.0527298180121327E-2</v>
      </c>
      <c r="I35" s="36" t="str">
        <f>IF(OR(H35&gt;0.15,H35&lt;-0.15),"Further explanation needed","No further explanation needed")</f>
        <v>No further explanation needed</v>
      </c>
      <c r="J35" s="10"/>
    </row>
    <row r="36" spans="2:10" s="11" customFormat="1" x14ac:dyDescent="0.2">
      <c r="B36" s="10"/>
      <c r="C36" s="10"/>
      <c r="D36" s="10"/>
      <c r="E36" s="10"/>
      <c r="F36" s="10"/>
      <c r="G36" s="10"/>
      <c r="H36" s="10"/>
      <c r="I36" s="10"/>
      <c r="J36" s="10"/>
    </row>
    <row r="37" spans="2:10" s="11" customFormat="1" ht="12" thickBot="1" x14ac:dyDescent="0.25">
      <c r="B37" s="10"/>
      <c r="C37" s="10"/>
      <c r="D37" s="10"/>
      <c r="E37" s="10"/>
      <c r="F37" s="10"/>
      <c r="G37" s="10"/>
      <c r="H37" s="10"/>
      <c r="I37" s="10"/>
      <c r="J37" s="10"/>
    </row>
    <row r="38" spans="2:10" s="11" customFormat="1" ht="15" x14ac:dyDescent="0.25">
      <c r="B38" s="10"/>
      <c r="C38" s="10"/>
      <c r="D38" s="22" t="s">
        <v>4</v>
      </c>
      <c r="E38" s="23">
        <v>14300</v>
      </c>
      <c r="F38" s="23">
        <v>15696</v>
      </c>
      <c r="G38" s="24">
        <f>F38-E38</f>
        <v>1396</v>
      </c>
      <c r="H38" s="25">
        <f>G38/E38</f>
        <v>9.7622377622377618E-2</v>
      </c>
      <c r="I38" s="26"/>
      <c r="J38" s="10"/>
    </row>
    <row r="39" spans="2:10" s="11" customFormat="1" ht="14.25" x14ac:dyDescent="0.2">
      <c r="B39" s="10"/>
      <c r="C39" s="10"/>
      <c r="D39" s="27"/>
      <c r="E39" s="21"/>
      <c r="F39" s="21"/>
      <c r="G39" s="13">
        <f>F39-E39</f>
        <v>0</v>
      </c>
      <c r="H39" s="15"/>
      <c r="I39" s="28"/>
      <c r="J39" s="10"/>
    </row>
    <row r="40" spans="2:10" s="11" customFormat="1" ht="14.25" x14ac:dyDescent="0.2">
      <c r="B40" s="10"/>
      <c r="C40" s="10"/>
      <c r="D40" s="27"/>
      <c r="E40" s="21"/>
      <c r="F40" s="21"/>
      <c r="G40" s="13">
        <f t="shared" ref="G40:G42" si="3">F40-E40</f>
        <v>0</v>
      </c>
      <c r="H40" s="15"/>
      <c r="I40" s="28"/>
      <c r="J40" s="10"/>
    </row>
    <row r="41" spans="2:10" s="11" customFormat="1" ht="14.25" x14ac:dyDescent="0.2">
      <c r="B41" s="10"/>
      <c r="C41" s="10"/>
      <c r="D41" s="27"/>
      <c r="E41" s="21"/>
      <c r="F41" s="21"/>
      <c r="G41" s="13">
        <f t="shared" si="3"/>
        <v>0</v>
      </c>
      <c r="H41" s="15"/>
      <c r="I41" s="28"/>
      <c r="J41" s="10"/>
    </row>
    <row r="42" spans="2:10" s="11" customFormat="1" ht="14.25" x14ac:dyDescent="0.2">
      <c r="B42" s="10"/>
      <c r="C42" s="10"/>
      <c r="D42" s="27"/>
      <c r="E42" s="21"/>
      <c r="F42" s="21"/>
      <c r="G42" s="13">
        <f t="shared" si="3"/>
        <v>0</v>
      </c>
      <c r="H42" s="15"/>
      <c r="I42" s="28"/>
      <c r="J42" s="10"/>
    </row>
    <row r="43" spans="2:10" s="11" customFormat="1" ht="15.75" thickBot="1" x14ac:dyDescent="0.3">
      <c r="B43" s="10"/>
      <c r="C43" s="10"/>
      <c r="D43" s="29"/>
      <c r="E43" s="16"/>
      <c r="F43" s="16"/>
      <c r="G43" s="13">
        <f>F43-E43</f>
        <v>0</v>
      </c>
      <c r="H43" s="17"/>
      <c r="I43" s="30"/>
      <c r="J43" s="10"/>
    </row>
    <row r="44" spans="2:10" s="11" customFormat="1" ht="15.75" thickBot="1" x14ac:dyDescent="0.3">
      <c r="B44" s="10"/>
      <c r="C44" s="10"/>
      <c r="D44" s="18" t="s">
        <v>14</v>
      </c>
      <c r="E44" s="19"/>
      <c r="F44" s="19"/>
      <c r="G44" s="19">
        <f>G38-SUM(G39:G43)</f>
        <v>1396</v>
      </c>
      <c r="H44" s="20">
        <f>IF(G44=0,0,G44/E38)</f>
        <v>9.7622377622377618E-2</v>
      </c>
      <c r="I44" s="36" t="str">
        <f>IF(OR(H44&gt;0.15,H44&lt;-0.15),"Further explanation needed","No further explanation needed")</f>
        <v>No further explanation needed</v>
      </c>
      <c r="J44" s="10"/>
    </row>
    <row r="45" spans="2:10" s="11" customFormat="1" x14ac:dyDescent="0.2">
      <c r="B45" s="10"/>
      <c r="C45" s="10"/>
      <c r="D45" s="10"/>
      <c r="E45" s="10"/>
      <c r="F45" s="10"/>
      <c r="G45" s="10"/>
      <c r="H45" s="10"/>
      <c r="I45" s="10"/>
      <c r="J45" s="10"/>
    </row>
    <row r="46" spans="2:10" s="11" customFormat="1" ht="12" thickBot="1" x14ac:dyDescent="0.25">
      <c r="B46" s="10"/>
      <c r="C46" s="10"/>
      <c r="D46" s="10"/>
      <c r="E46" s="10"/>
      <c r="F46" s="10"/>
      <c r="G46" s="10"/>
      <c r="H46" s="10"/>
      <c r="I46" s="10"/>
      <c r="J46" s="10"/>
    </row>
    <row r="47" spans="2:10" s="11" customFormat="1" ht="15" x14ac:dyDescent="0.25">
      <c r="B47" s="10"/>
      <c r="C47" s="10"/>
      <c r="D47" s="22" t="s">
        <v>5</v>
      </c>
      <c r="E47" s="23">
        <v>0</v>
      </c>
      <c r="F47" s="23">
        <v>0</v>
      </c>
      <c r="G47" s="24">
        <f>F47-E47</f>
        <v>0</v>
      </c>
      <c r="H47" s="25" t="e">
        <f>G47/E47</f>
        <v>#DIV/0!</v>
      </c>
      <c r="I47" s="26"/>
      <c r="J47" s="10"/>
    </row>
    <row r="48" spans="2:10" s="11" customFormat="1" ht="14.25" x14ac:dyDescent="0.2">
      <c r="B48" s="10"/>
      <c r="C48" s="10"/>
      <c r="D48" s="27"/>
      <c r="E48" s="21"/>
      <c r="F48" s="21"/>
      <c r="G48" s="13">
        <f>F48-E48</f>
        <v>0</v>
      </c>
      <c r="H48" s="15"/>
      <c r="I48" s="28"/>
      <c r="J48" s="10"/>
    </row>
    <row r="49" spans="2:10" s="11" customFormat="1" ht="14.25" x14ac:dyDescent="0.2">
      <c r="B49" s="10"/>
      <c r="C49" s="10"/>
      <c r="D49" s="27"/>
      <c r="E49" s="21"/>
      <c r="F49" s="21"/>
      <c r="G49" s="13">
        <f t="shared" ref="G49:G51" si="4">F49-E49</f>
        <v>0</v>
      </c>
      <c r="H49" s="15"/>
      <c r="I49" s="28"/>
      <c r="J49" s="10"/>
    </row>
    <row r="50" spans="2:10" s="11" customFormat="1" ht="14.25" x14ac:dyDescent="0.2">
      <c r="B50" s="10"/>
      <c r="C50" s="10"/>
      <c r="D50" s="27"/>
      <c r="E50" s="21"/>
      <c r="F50" s="21"/>
      <c r="G50" s="13">
        <f t="shared" si="4"/>
        <v>0</v>
      </c>
      <c r="H50" s="15"/>
      <c r="I50" s="28"/>
      <c r="J50" s="10"/>
    </row>
    <row r="51" spans="2:10" s="11" customFormat="1" ht="14.25" x14ac:dyDescent="0.2">
      <c r="B51" s="10"/>
      <c r="C51" s="10"/>
      <c r="D51" s="27"/>
      <c r="E51" s="21"/>
      <c r="F51" s="21"/>
      <c r="G51" s="13">
        <f t="shared" si="4"/>
        <v>0</v>
      </c>
      <c r="H51" s="15"/>
      <c r="I51" s="28"/>
      <c r="J51" s="10"/>
    </row>
    <row r="52" spans="2:10" s="11" customFormat="1" ht="15.75" thickBot="1" x14ac:dyDescent="0.3">
      <c r="B52" s="10"/>
      <c r="C52" s="10"/>
      <c r="D52" s="29"/>
      <c r="E52" s="16"/>
      <c r="F52" s="16"/>
      <c r="G52" s="13">
        <f>F52-E52</f>
        <v>0</v>
      </c>
      <c r="H52" s="17"/>
      <c r="I52" s="30"/>
      <c r="J52" s="10"/>
    </row>
    <row r="53" spans="2:10" s="11" customFormat="1" ht="15.75" thickBot="1" x14ac:dyDescent="0.3">
      <c r="B53" s="10"/>
      <c r="C53" s="10"/>
      <c r="D53" s="18" t="s">
        <v>18</v>
      </c>
      <c r="E53" s="19"/>
      <c r="F53" s="19"/>
      <c r="G53" s="19">
        <f>G47-SUM(G48:G52)</f>
        <v>0</v>
      </c>
      <c r="H53" s="20">
        <f>IF(G53=0,0,G53/E47)</f>
        <v>0</v>
      </c>
      <c r="I53" s="36" t="str">
        <f>IF(OR(H53&gt;0.15,H53&lt;-0.15),"Further explanation needed","No further explanation needed")</f>
        <v>No further explanation needed</v>
      </c>
      <c r="J53" s="10"/>
    </row>
    <row r="54" spans="2:10" s="11" customFormat="1" x14ac:dyDescent="0.2">
      <c r="B54" s="10"/>
      <c r="C54" s="10"/>
      <c r="D54" s="10"/>
      <c r="E54" s="10"/>
      <c r="F54" s="10"/>
      <c r="G54" s="10"/>
      <c r="H54" s="10"/>
      <c r="I54" s="10"/>
      <c r="J54" s="10"/>
    </row>
    <row r="55" spans="2:10" s="11" customFormat="1" ht="12" thickBot="1" x14ac:dyDescent="0.25">
      <c r="B55" s="10"/>
      <c r="C55" s="10"/>
      <c r="D55" s="10"/>
      <c r="E55" s="10"/>
      <c r="F55" s="10"/>
      <c r="G55" s="10"/>
      <c r="H55" s="10"/>
      <c r="I55" s="10"/>
      <c r="J55" s="10"/>
    </row>
    <row r="56" spans="2:10" s="11" customFormat="1" ht="15" x14ac:dyDescent="0.25">
      <c r="B56" s="10"/>
      <c r="C56" s="10"/>
      <c r="D56" s="22" t="s">
        <v>6</v>
      </c>
      <c r="E56" s="23">
        <v>11770</v>
      </c>
      <c r="F56" s="23">
        <v>13854</v>
      </c>
      <c r="G56" s="24">
        <f>F56-E56</f>
        <v>2084</v>
      </c>
      <c r="H56" s="25">
        <f>G56/E56</f>
        <v>0.17706032285471537</v>
      </c>
      <c r="I56" s="26"/>
      <c r="J56" s="10"/>
    </row>
    <row r="57" spans="2:10" s="11" customFormat="1" ht="14.25" x14ac:dyDescent="0.2">
      <c r="B57" s="10"/>
      <c r="C57" s="10"/>
      <c r="D57" s="27" t="s">
        <v>30</v>
      </c>
      <c r="E57" s="21">
        <v>76</v>
      </c>
      <c r="F57" s="21">
        <v>160</v>
      </c>
      <c r="G57" s="13">
        <f>F57-E57</f>
        <v>84</v>
      </c>
      <c r="H57" s="15"/>
      <c r="I57" s="28"/>
      <c r="J57" s="10"/>
    </row>
    <row r="58" spans="2:10" s="11" customFormat="1" ht="14.25" x14ac:dyDescent="0.2">
      <c r="B58" s="10"/>
      <c r="C58" s="10"/>
      <c r="D58" s="27" t="s">
        <v>31</v>
      </c>
      <c r="E58" s="21">
        <v>477</v>
      </c>
      <c r="F58" s="21">
        <v>1200</v>
      </c>
      <c r="G58" s="13">
        <f t="shared" ref="G58:G60" si="5">F58-E58</f>
        <v>723</v>
      </c>
      <c r="H58" s="15"/>
      <c r="I58" s="28"/>
      <c r="J58" s="10"/>
    </row>
    <row r="59" spans="2:10" s="11" customFormat="1" ht="14.25" x14ac:dyDescent="0.2">
      <c r="B59" s="10"/>
      <c r="C59" s="10"/>
      <c r="D59" s="27" t="s">
        <v>32</v>
      </c>
      <c r="E59" s="21">
        <v>720</v>
      </c>
      <c r="F59" s="21">
        <v>860</v>
      </c>
      <c r="G59" s="13">
        <f t="shared" si="5"/>
        <v>140</v>
      </c>
      <c r="H59" s="15"/>
      <c r="I59" s="28"/>
      <c r="J59" s="10"/>
    </row>
    <row r="60" spans="2:10" s="11" customFormat="1" ht="14.25" x14ac:dyDescent="0.2">
      <c r="B60" s="10"/>
      <c r="C60" s="10"/>
      <c r="D60" s="27" t="s">
        <v>33</v>
      </c>
      <c r="E60" s="21">
        <v>1356</v>
      </c>
      <c r="F60" s="21">
        <v>2784</v>
      </c>
      <c r="G60" s="13">
        <f t="shared" si="5"/>
        <v>1428</v>
      </c>
      <c r="H60" s="15"/>
      <c r="I60" s="28"/>
      <c r="J60" s="10"/>
    </row>
    <row r="61" spans="2:10" s="11" customFormat="1" ht="15.75" thickBot="1" x14ac:dyDescent="0.3">
      <c r="B61" s="10"/>
      <c r="C61" s="10"/>
      <c r="D61" s="29"/>
      <c r="E61" s="16"/>
      <c r="F61" s="16"/>
      <c r="G61" s="13">
        <f>F61-E61</f>
        <v>0</v>
      </c>
      <c r="H61" s="17"/>
      <c r="I61" s="30"/>
      <c r="J61" s="10"/>
    </row>
    <row r="62" spans="2:10" s="11" customFormat="1" ht="15.75" thickBot="1" x14ac:dyDescent="0.3">
      <c r="B62" s="10"/>
      <c r="C62" s="10"/>
      <c r="D62" s="18" t="s">
        <v>15</v>
      </c>
      <c r="E62" s="19"/>
      <c r="F62" s="19"/>
      <c r="G62" s="19">
        <f>G56-SUM(G57:G61)</f>
        <v>-291</v>
      </c>
      <c r="H62" s="20">
        <f>IF(G62=0,0,G62/E56)</f>
        <v>-2.4723874256584538E-2</v>
      </c>
      <c r="I62" s="36" t="str">
        <f>IF(OR(H62&gt;0.15,H62&lt;-0.15),"Further explanation needed","No further explanation needed")</f>
        <v>No further explanation needed</v>
      </c>
      <c r="J62" s="10"/>
    </row>
    <row r="63" spans="2:10" s="11" customFormat="1" x14ac:dyDescent="0.2">
      <c r="B63" s="10"/>
      <c r="C63" s="10"/>
      <c r="D63" s="10"/>
      <c r="E63" s="10"/>
      <c r="F63" s="10"/>
      <c r="G63" s="10"/>
      <c r="H63" s="10"/>
      <c r="I63" s="10"/>
      <c r="J63" s="10"/>
    </row>
    <row r="64" spans="2:10" s="11" customFormat="1" ht="12" thickBot="1" x14ac:dyDescent="0.25">
      <c r="B64" s="10"/>
      <c r="C64" s="10"/>
      <c r="D64" s="10"/>
      <c r="E64" s="10"/>
      <c r="F64" s="10"/>
      <c r="G64" s="10"/>
      <c r="H64" s="10"/>
      <c r="I64" s="10"/>
      <c r="J64" s="10"/>
    </row>
    <row r="65" spans="2:10" s="11" customFormat="1" ht="15" x14ac:dyDescent="0.25">
      <c r="B65" s="10"/>
      <c r="C65" s="10"/>
      <c r="D65" s="22" t="s">
        <v>7</v>
      </c>
      <c r="E65" s="23">
        <v>59424</v>
      </c>
      <c r="F65" s="23">
        <v>59556</v>
      </c>
      <c r="G65" s="24">
        <f>F65-E65</f>
        <v>132</v>
      </c>
      <c r="H65" s="25">
        <f>G65/E65</f>
        <v>2.2213247172859453E-3</v>
      </c>
      <c r="I65" s="26"/>
      <c r="J65" s="10"/>
    </row>
    <row r="66" spans="2:10" s="11" customFormat="1" ht="14.25" x14ac:dyDescent="0.2">
      <c r="B66" s="10"/>
      <c r="C66" s="10"/>
      <c r="D66" s="27" t="s">
        <v>34</v>
      </c>
      <c r="E66" s="21">
        <v>477</v>
      </c>
      <c r="F66" s="21">
        <v>0</v>
      </c>
      <c r="G66" s="13">
        <f>F66-E66</f>
        <v>-477</v>
      </c>
      <c r="H66" s="15"/>
      <c r="I66" s="28"/>
      <c r="J66" s="10"/>
    </row>
    <row r="67" spans="2:10" s="11" customFormat="1" ht="14.25" x14ac:dyDescent="0.2">
      <c r="B67" s="10"/>
      <c r="C67" s="10"/>
      <c r="D67" s="27" t="s">
        <v>35</v>
      </c>
      <c r="E67" s="21">
        <v>0</v>
      </c>
      <c r="F67" s="21">
        <v>609</v>
      </c>
      <c r="G67" s="13">
        <f t="shared" ref="G67:G69" si="6">F67-E67</f>
        <v>609</v>
      </c>
      <c r="H67" s="15"/>
      <c r="I67" s="28"/>
      <c r="J67" s="10"/>
    </row>
    <row r="68" spans="2:10" s="11" customFormat="1" ht="14.25" x14ac:dyDescent="0.2">
      <c r="B68" s="10"/>
      <c r="C68" s="10"/>
      <c r="D68" s="27"/>
      <c r="E68" s="21"/>
      <c r="F68" s="21"/>
      <c r="G68" s="13">
        <f t="shared" si="6"/>
        <v>0</v>
      </c>
      <c r="H68" s="15"/>
      <c r="I68" s="28"/>
      <c r="J68" s="10"/>
    </row>
    <row r="69" spans="2:10" s="11" customFormat="1" ht="14.25" x14ac:dyDescent="0.2">
      <c r="B69" s="10"/>
      <c r="C69" s="10"/>
      <c r="D69" s="27"/>
      <c r="E69" s="21"/>
      <c r="F69" s="21"/>
      <c r="G69" s="13">
        <f t="shared" si="6"/>
        <v>0</v>
      </c>
      <c r="H69" s="15"/>
      <c r="I69" s="28"/>
      <c r="J69" s="10"/>
    </row>
    <row r="70" spans="2:10" s="11" customFormat="1" ht="15.75" thickBot="1" x14ac:dyDescent="0.3">
      <c r="B70" s="10"/>
      <c r="C70" s="10"/>
      <c r="D70" s="29"/>
      <c r="E70" s="16"/>
      <c r="F70" s="16"/>
      <c r="G70" s="13">
        <f>F70-E70</f>
        <v>0</v>
      </c>
      <c r="H70" s="17"/>
      <c r="I70" s="30"/>
      <c r="J70" s="10"/>
    </row>
    <row r="71" spans="2:10" s="11" customFormat="1" ht="15.75" thickBot="1" x14ac:dyDescent="0.3">
      <c r="B71" s="10"/>
      <c r="C71" s="10"/>
      <c r="D71" s="18" t="s">
        <v>16</v>
      </c>
      <c r="E71" s="19"/>
      <c r="F71" s="19"/>
      <c r="G71" s="19">
        <f>G65-SUM(G66:G70)</f>
        <v>0</v>
      </c>
      <c r="H71" s="20">
        <f>IF(G71=0,0,G71/E65)</f>
        <v>0</v>
      </c>
      <c r="I71" s="36" t="str">
        <f>IF(OR(H71&lt;0,H71&lt;0),"Further explanation needed","No further explanation required")</f>
        <v>No further explanation required</v>
      </c>
      <c r="J71" s="10"/>
    </row>
    <row r="72" spans="2:10" s="11" customForma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2:10" s="11" customFormat="1" ht="12" thickBot="1" x14ac:dyDescent="0.25">
      <c r="B73" s="10"/>
      <c r="C73" s="10"/>
      <c r="D73" s="10"/>
      <c r="E73" s="10"/>
      <c r="F73" s="10"/>
      <c r="G73" s="10"/>
      <c r="H73" s="10"/>
      <c r="I73" s="10"/>
      <c r="J73" s="10"/>
    </row>
    <row r="74" spans="2:10" s="11" customFormat="1" ht="15" x14ac:dyDescent="0.25">
      <c r="B74" s="10"/>
      <c r="C74" s="10"/>
      <c r="D74" s="22" t="s">
        <v>8</v>
      </c>
      <c r="E74" s="23">
        <v>0</v>
      </c>
      <c r="F74" s="23">
        <v>0</v>
      </c>
      <c r="G74" s="24">
        <f>F74-E74</f>
        <v>0</v>
      </c>
      <c r="H74" s="25" t="e">
        <f>G74/E74</f>
        <v>#DIV/0!</v>
      </c>
      <c r="I74" s="26"/>
      <c r="J74" s="10"/>
    </row>
    <row r="75" spans="2:10" s="11" customFormat="1" ht="14.25" x14ac:dyDescent="0.2">
      <c r="B75" s="10"/>
      <c r="C75" s="10"/>
      <c r="D75" s="27"/>
      <c r="E75" s="21"/>
      <c r="F75" s="21"/>
      <c r="G75" s="13">
        <f>F75-E75</f>
        <v>0</v>
      </c>
      <c r="H75" s="15"/>
      <c r="I75" s="28"/>
      <c r="J75" s="10"/>
    </row>
    <row r="76" spans="2:10" s="11" customFormat="1" ht="14.25" x14ac:dyDescent="0.2">
      <c r="B76" s="10"/>
      <c r="C76" s="10"/>
      <c r="D76" s="27"/>
      <c r="E76" s="21"/>
      <c r="F76" s="21"/>
      <c r="G76" s="13">
        <f t="shared" ref="G76:G77" si="7">F76-E76</f>
        <v>0</v>
      </c>
      <c r="H76" s="15"/>
      <c r="I76" s="28"/>
      <c r="J76" s="10"/>
    </row>
    <row r="77" spans="2:10" s="11" customFormat="1" ht="14.25" x14ac:dyDescent="0.2">
      <c r="B77" s="10"/>
      <c r="C77" s="10"/>
      <c r="D77" s="27"/>
      <c r="E77" s="21"/>
      <c r="F77" s="21"/>
      <c r="G77" s="13">
        <f t="shared" si="7"/>
        <v>0</v>
      </c>
      <c r="H77" s="15"/>
      <c r="I77" s="28"/>
      <c r="J77" s="10"/>
    </row>
    <row r="78" spans="2:10" s="11" customFormat="1" ht="14.25" x14ac:dyDescent="0.2">
      <c r="B78" s="10"/>
      <c r="C78" s="10"/>
      <c r="D78" s="27"/>
      <c r="E78" s="21"/>
      <c r="F78" s="21"/>
      <c r="G78" s="13">
        <f>F78-E78</f>
        <v>0</v>
      </c>
      <c r="H78" s="15"/>
      <c r="I78" s="28"/>
      <c r="J78" s="10"/>
    </row>
    <row r="79" spans="2:10" s="11" customFormat="1" ht="15.75" thickBot="1" x14ac:dyDescent="0.3">
      <c r="B79" s="10"/>
      <c r="C79" s="10"/>
      <c r="D79" s="29"/>
      <c r="E79" s="16"/>
      <c r="F79" s="16"/>
      <c r="G79" s="13">
        <f>F79-E79</f>
        <v>0</v>
      </c>
      <c r="H79" s="17"/>
      <c r="I79" s="30"/>
      <c r="J79" s="10"/>
    </row>
    <row r="80" spans="2:10" s="11" customFormat="1" ht="15.75" thickBot="1" x14ac:dyDescent="0.3">
      <c r="B80" s="10"/>
      <c r="C80" s="10"/>
      <c r="D80" s="18" t="s">
        <v>17</v>
      </c>
      <c r="E80" s="19"/>
      <c r="F80" s="19"/>
      <c r="G80" s="19">
        <f>G74-SUM(G75:G79)</f>
        <v>0</v>
      </c>
      <c r="H80" s="20">
        <f>IF(G80=0,0,G80/E74)</f>
        <v>0</v>
      </c>
      <c r="I80" s="36" t="str">
        <f>IF(OR(H80&gt;0.15,H80&lt;-0.15),"Further explanation needed","No further explanation needed")</f>
        <v>No further explanation needed</v>
      </c>
      <c r="J80" s="10"/>
    </row>
    <row r="81" spans="2:10" s="11" customFormat="1" x14ac:dyDescent="0.2">
      <c r="B81" s="10"/>
      <c r="C81" s="10"/>
      <c r="D81" s="10"/>
      <c r="E81" s="10"/>
      <c r="F81" s="10"/>
      <c r="G81" s="10"/>
      <c r="H81" s="10"/>
      <c r="I81" s="10"/>
      <c r="J81" s="10"/>
    </row>
    <row r="82" spans="2:10" x14ac:dyDescent="0.2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2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2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2">
      <c r="B85" s="1"/>
      <c r="C85" s="3"/>
      <c r="D85" s="3"/>
      <c r="E85" s="3"/>
      <c r="F85" s="3"/>
      <c r="G85" s="3"/>
      <c r="H85" s="3"/>
      <c r="I85" s="3"/>
      <c r="J85" s="3"/>
    </row>
    <row r="86" spans="2:10" x14ac:dyDescent="0.2">
      <c r="B86" s="1"/>
      <c r="C86" s="39" t="s">
        <v>27</v>
      </c>
      <c r="D86" s="40"/>
      <c r="E86" s="40"/>
      <c r="F86" s="40"/>
      <c r="G86" s="40"/>
      <c r="H86" s="40"/>
      <c r="I86" s="40"/>
      <c r="J86" s="40"/>
    </row>
    <row r="87" spans="2:10" x14ac:dyDescent="0.2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2">
      <c r="B88" s="1"/>
      <c r="C88" s="1"/>
      <c r="D88" s="1"/>
      <c r="E88" s="1"/>
      <c r="F88" s="1"/>
      <c r="G88" s="1"/>
      <c r="H88" s="1"/>
      <c r="I88" s="1"/>
      <c r="J88" s="1"/>
    </row>
  </sheetData>
  <mergeCells count="2">
    <mergeCell ref="D11:F11"/>
    <mergeCell ref="C86:J86"/>
  </mergeCells>
  <conditionalFormatting sqref="H20">
    <cfRule type="cellIs" dxfId="41" priority="39" operator="greaterThan">
      <formula>0.15</formula>
    </cfRule>
    <cfRule type="cellIs" dxfId="40" priority="38" operator="lessThan">
      <formula>-0.15</formula>
    </cfRule>
    <cfRule type="cellIs" dxfId="39" priority="37" operator="between">
      <formula>-0.15</formula>
      <formula>0.15</formula>
    </cfRule>
  </conditionalFormatting>
  <conditionalFormatting sqref="H26">
    <cfRule type="cellIs" dxfId="38" priority="41" operator="lessThan">
      <formula>-0.15</formula>
    </cfRule>
    <cfRule type="cellIs" dxfId="37" priority="40" operator="between">
      <formula>-0.15</formula>
      <formula>0.15</formula>
    </cfRule>
    <cfRule type="cellIs" dxfId="36" priority="42" operator="greaterThan">
      <formula>0.15</formula>
    </cfRule>
  </conditionalFormatting>
  <conditionalFormatting sqref="H29">
    <cfRule type="cellIs" dxfId="35" priority="32" operator="lessThan">
      <formula>-0.15</formula>
    </cfRule>
    <cfRule type="cellIs" dxfId="34" priority="33" operator="greaterThan">
      <formula>0.15</formula>
    </cfRule>
    <cfRule type="cellIs" dxfId="33" priority="31" operator="between">
      <formula>-0.15</formula>
      <formula>0.15</formula>
    </cfRule>
  </conditionalFormatting>
  <conditionalFormatting sqref="H35">
    <cfRule type="cellIs" dxfId="32" priority="36" operator="greaterThan">
      <formula>0.15</formula>
    </cfRule>
    <cfRule type="cellIs" dxfId="31" priority="35" operator="lessThan">
      <formula>-0.15</formula>
    </cfRule>
    <cfRule type="cellIs" dxfId="30" priority="34" operator="between">
      <formula>-0.15</formula>
      <formula>0.15</formula>
    </cfRule>
  </conditionalFormatting>
  <conditionalFormatting sqref="H38">
    <cfRule type="cellIs" dxfId="29" priority="26" operator="lessThan">
      <formula>-0.15</formula>
    </cfRule>
    <cfRule type="cellIs" dxfId="28" priority="27" operator="greaterThan">
      <formula>0.15</formula>
    </cfRule>
    <cfRule type="cellIs" dxfId="27" priority="25" operator="between">
      <formula>-0.15</formula>
      <formula>0.15</formula>
    </cfRule>
  </conditionalFormatting>
  <conditionalFormatting sqref="H44">
    <cfRule type="cellIs" dxfId="26" priority="30" operator="greaterThan">
      <formula>0.15</formula>
    </cfRule>
    <cfRule type="cellIs" dxfId="25" priority="29" operator="lessThan">
      <formula>-0.15</formula>
    </cfRule>
    <cfRule type="cellIs" dxfId="24" priority="28" operator="between">
      <formula>-0.15</formula>
      <formula>0.15</formula>
    </cfRule>
  </conditionalFormatting>
  <conditionalFormatting sqref="H47">
    <cfRule type="cellIs" dxfId="23" priority="19" operator="between">
      <formula>-0.15</formula>
      <formula>0.15</formula>
    </cfRule>
    <cfRule type="cellIs" dxfId="22" priority="20" operator="lessThan">
      <formula>-0.15</formula>
    </cfRule>
    <cfRule type="cellIs" dxfId="21" priority="21" operator="greaterThan">
      <formula>0.15</formula>
    </cfRule>
  </conditionalFormatting>
  <conditionalFormatting sqref="H53">
    <cfRule type="cellIs" dxfId="20" priority="22" operator="between">
      <formula>-0.15</formula>
      <formula>0.15</formula>
    </cfRule>
    <cfRule type="cellIs" dxfId="19" priority="23" operator="lessThan">
      <formula>-0.15</formula>
    </cfRule>
    <cfRule type="cellIs" dxfId="18" priority="24" operator="greaterThan">
      <formula>0.15</formula>
    </cfRule>
  </conditionalFormatting>
  <conditionalFormatting sqref="H56">
    <cfRule type="cellIs" dxfId="17" priority="15" operator="greaterThan">
      <formula>0.15</formula>
    </cfRule>
    <cfRule type="cellIs" dxfId="16" priority="14" operator="lessThan">
      <formula>-0.15</formula>
    </cfRule>
    <cfRule type="cellIs" dxfId="15" priority="13" operator="between">
      <formula>-0.15</formula>
      <formula>0.15</formula>
    </cfRule>
  </conditionalFormatting>
  <conditionalFormatting sqref="H62">
    <cfRule type="cellIs" dxfId="14" priority="18" operator="greaterThan">
      <formula>0.15</formula>
    </cfRule>
    <cfRule type="cellIs" dxfId="13" priority="16" operator="between">
      <formula>-0.15</formula>
      <formula>0.15</formula>
    </cfRule>
    <cfRule type="cellIs" dxfId="12" priority="17" operator="lessThan">
      <formula>-0.15</formula>
    </cfRule>
  </conditionalFormatting>
  <conditionalFormatting sqref="H65">
    <cfRule type="cellIs" dxfId="11" priority="9" operator="greaterThan">
      <formula>0.15</formula>
    </cfRule>
    <cfRule type="cellIs" dxfId="10" priority="8" operator="lessThan">
      <formula>-0.15</formula>
    </cfRule>
    <cfRule type="cellIs" dxfId="9" priority="7" operator="between">
      <formula>-0.15</formula>
      <formula>0.15</formula>
    </cfRule>
  </conditionalFormatting>
  <conditionalFormatting sqref="H71">
    <cfRule type="cellIs" dxfId="8" priority="12" operator="greaterThan">
      <formula>0.15</formula>
    </cfRule>
    <cfRule type="cellIs" dxfId="7" priority="10" operator="between">
      <formula>-0.15</formula>
      <formula>0.15</formula>
    </cfRule>
    <cfRule type="cellIs" dxfId="6" priority="11" operator="lessThan">
      <formula>-0.15</formula>
    </cfRule>
  </conditionalFormatting>
  <conditionalFormatting sqref="H74">
    <cfRule type="cellIs" dxfId="5" priority="1" operator="between">
      <formula>-0.15</formula>
      <formula>0.15</formula>
    </cfRule>
    <cfRule type="cellIs" dxfId="4" priority="3" operator="greaterThan">
      <formula>0.15</formula>
    </cfRule>
    <cfRule type="cellIs" dxfId="3" priority="2" operator="lessThan">
      <formula>-0.15</formula>
    </cfRule>
  </conditionalFormatting>
  <conditionalFormatting sqref="H80">
    <cfRule type="cellIs" dxfId="2" priority="6" operator="greaterThan">
      <formula>0.15</formula>
    </cfRule>
    <cfRule type="cellIs" dxfId="1" priority="5" operator="lessThan">
      <formula>-0.15</formula>
    </cfRule>
    <cfRule type="cellIs" dxfId="0" priority="4" operator="between">
      <formula>-0.15</formula>
      <formula>0.15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Significant variances</vt:lpstr>
      <vt:lpstr>Example</vt:lpstr>
    </vt:vector>
  </TitlesOfParts>
  <Company>CPC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Chestfield</dc:creator>
  <cp:lastModifiedBy>Owner</cp:lastModifiedBy>
  <cp:revision/>
  <cp:lastPrinted>2025-06-05T11:47:39Z</cp:lastPrinted>
  <dcterms:created xsi:type="dcterms:W3CDTF">2010-09-20T17:54:47Z</dcterms:created>
  <dcterms:modified xsi:type="dcterms:W3CDTF">2025-06-05T11:48:01Z</dcterms:modified>
</cp:coreProperties>
</file>